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3D"/>
  <workbookPr codeName="ThisWorkbook"/>
  <bookViews>
    <workbookView xWindow="120" yWindow="15" windowWidth="9420" windowHeight="5010" tabRatio="775" activeTab="0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'BS'!$A$1:$J$46</definedName>
  </definedNames>
  <calcPr fullCalcOnLoad="1"/>
</workbook>
</file>

<file path=xl/sharedStrings.xml><?xml version="1.0" encoding="utf-8"?>
<sst xmlns="http://schemas.openxmlformats.org/spreadsheetml/2006/main" count="189" uniqueCount="116">
  <si>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</si>
  <si>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</si>
  <si>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</si>
  <si>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</si>
  <si>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</si>
  <si>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</si>
  <si>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</si>
  <si>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</si>
  <si>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</si>
  <si>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</si>
  <si>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</si>
  <si>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</si>
  <si>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</si>
  <si>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</si>
  <si>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</si>
  <si>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</si>
  <si>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</si>
  <si>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</si>
  <si>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</si>
  <si>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</si>
  <si>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</si>
  <si>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</si>
  <si>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</si>
  <si>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</si>
  <si>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INVESTING ACTIVITIES</t>
  </si>
  <si>
    <t>FINANCING ACTIVITIES</t>
  </si>
  <si>
    <t>NET CHANGE IN CASH AND CASH EQUIVALENTS</t>
  </si>
  <si>
    <t>INDIVIDUAL QUARTER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</si>
  <si>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</si>
  <si>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</si>
  <si>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</si>
  <si>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</si>
  <si>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</si>
  <si>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</si>
  <si>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</si>
  <si>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</si>
  <si>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</si>
  <si>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</si>
  <si>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</si>
  <si>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 xml:space="preserve">CASH AND CASH EQUIVALENTS AT QUARTER END 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</si>
  <si>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</si>
  <si>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</si>
  <si>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</si>
  <si>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</si>
  <si>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</si>
  <si>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</si>
  <si>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</si>
  <si>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</si>
  <si>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</si>
  <si>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</si>
  <si>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</si>
  <si>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</si>
  <si>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</si>
  <si>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t>Cash and cash equivalents</t>
  </si>
  <si>
    <t>Trade and other payables</t>
  </si>
  <si>
    <t>Share capital</t>
  </si>
  <si>
    <t>Shareholder's funds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</si>
  <si>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</si>
  <si>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</si>
  <si>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</si>
  <si>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</si>
  <si>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</si>
  <si>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</si>
  <si>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</si>
  <si>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</si>
  <si>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>CONDENSED INCOME STATEMENTS</t>
  </si>
  <si>
    <t>Adjustment for non cash items :</t>
  </si>
  <si>
    <t>Other operating income</t>
  </si>
  <si>
    <t>Software development expenditure</t>
  </si>
  <si>
    <t>Long term liabilities</t>
  </si>
  <si>
    <t>Net cash from operations</t>
  </si>
  <si>
    <t>(The Condensed Statement of changes in Equity should be read in conjunction with the audited financial statements</t>
  </si>
  <si>
    <t>Note 1</t>
  </si>
  <si>
    <t>The Media Shoppe Berhad (383028-D)</t>
  </si>
  <si>
    <t>(i)  Basic (Sen)</t>
  </si>
  <si>
    <t>(ii) Diluted (Sen)</t>
  </si>
  <si>
    <t>Foreign exchange difference</t>
  </si>
  <si>
    <t>Deposits</t>
  </si>
  <si>
    <t>Profit/Loss before taxation</t>
  </si>
  <si>
    <t>Profit/Loss after taxation</t>
  </si>
  <si>
    <t>Net Profit/Net loss attributable to shareholders</t>
  </si>
  <si>
    <t>Interest paid</t>
  </si>
  <si>
    <t>Hire purchase and lease creditor - current</t>
  </si>
  <si>
    <t>Repayment of hire purchase and lease creditor</t>
  </si>
  <si>
    <t>Net assets per share (Sen)</t>
  </si>
  <si>
    <t>Hire purchase and lease creditor - non current</t>
  </si>
  <si>
    <t xml:space="preserve"> For the 3 months ended 31 March 2006</t>
  </si>
  <si>
    <t>As at 31 March 2006 and 31 December 2005</t>
  </si>
  <si>
    <t xml:space="preserve"> 31 Mar 2006</t>
  </si>
  <si>
    <t>31 Dec 2005</t>
  </si>
  <si>
    <t>(The Condensed Income Statements should be read in conjunction with the audited financial statements for the year ended 31 December 2005)</t>
  </si>
  <si>
    <t xml:space="preserve"> for the year ended 31 December 2005)</t>
  </si>
  <si>
    <t>For the 3 months ended 31 March 2006</t>
  </si>
  <si>
    <t>3 months ended 31 March 2006</t>
  </si>
  <si>
    <t>Balance as at  31 March 2006</t>
  </si>
  <si>
    <t>Balance as at 31 December 2005</t>
  </si>
  <si>
    <t>Net loss for the 3 months ended 31 March 2005</t>
  </si>
  <si>
    <t>3 months ended 31 March 2005</t>
  </si>
  <si>
    <t>Balance at 31 December 2004</t>
  </si>
  <si>
    <t>Balance as at  31 March 2005</t>
  </si>
  <si>
    <t>Other investment</t>
  </si>
  <si>
    <t>Loss before taxation</t>
  </si>
  <si>
    <t>Allowance for doubtful debts</t>
  </si>
  <si>
    <t>Amortisation of software development cost</t>
  </si>
  <si>
    <t>Bad debts written off</t>
  </si>
  <si>
    <t>Depreciation of plant and equipment</t>
  </si>
  <si>
    <t>Gain on disposal of plant and equipment</t>
  </si>
  <si>
    <t>Interest income</t>
  </si>
  <si>
    <t>Income tax paid</t>
  </si>
  <si>
    <t>Interest received</t>
  </si>
  <si>
    <t>Software development cost paid</t>
  </si>
  <si>
    <t>Proceeds from disposal of plant and equipement</t>
  </si>
  <si>
    <t>Purchase of a club membership</t>
  </si>
  <si>
    <t>CURRENCY TRANSLATION DIFFERENCE</t>
  </si>
  <si>
    <t>for the year ended 31 December 2005)</t>
  </si>
  <si>
    <t>Net loss for the 3 months ended 31 March 2006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</si>
</sst>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6" fontId="0" fillId="0" borderId="0" xfId="15" applyNumberFormat="1" applyFont="1" applyBorder="1" applyAlignment="1">
      <alignment horizontal="center"/>
    </xf>
    <xf numFmtId="186" fontId="0" fillId="0" borderId="0" xfId="15" applyNumberFormat="1" applyAlignment="1">
      <alignment horizontal="center"/>
    </xf>
    <xf numFmtId="186" fontId="0" fillId="0" borderId="1" xfId="15" applyNumberFormat="1" applyBorder="1" applyAlignment="1">
      <alignment horizontal="center"/>
    </xf>
    <xf numFmtId="186" fontId="0" fillId="0" borderId="0" xfId="15" applyNumberFormat="1" applyFont="1" applyAlignment="1">
      <alignment horizontal="center"/>
    </xf>
    <xf numFmtId="186" fontId="0" fillId="0" borderId="0" xfId="15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186" fontId="1" fillId="0" borderId="3" xfId="15" applyNumberFormat="1" applyFont="1" applyBorder="1" applyAlignment="1">
      <alignment/>
    </xf>
    <xf numFmtId="43" fontId="0" fillId="0" borderId="0" xfId="15" applyNumberFormat="1" applyFont="1" applyFill="1" applyAlignment="1">
      <alignment horizontal="center"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41" fontId="1" fillId="0" borderId="3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15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48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customWidth="1"/>
    <col min="8" max="8" width="2.140625" style="0" customWidth="1"/>
    <col min="9" max="9" width="18.851562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7.8515625" style="0" customWidth="1"/>
    <col min="14" max="14" width="13.57421875" style="0" customWidth="1"/>
    <col min="16" max="16" width="10.00390625" style="0" customWidth="1"/>
  </cols>
  <sheetData>
    <row r="1" spans="1:14" ht="12.75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6" t="s">
        <v>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2.75">
      <c r="A3" s="55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>
      <c r="A4" s="58" t="s">
        <v>86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.75">
      <c r="A5" s="55" t="s">
        <v>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4:17" ht="12.75">
      <c r="N6" s="10"/>
      <c r="O6" s="10"/>
      <c r="P6" s="10"/>
      <c r="Q6" s="10"/>
    </row>
    <row r="7" spans="1:17" ht="12.75">
      <c r="A7" s="1" t="s">
        <v>65</v>
      </c>
      <c r="N7" s="10"/>
      <c r="O7" s="10"/>
      <c r="P7" s="10"/>
      <c r="Q7" s="10"/>
    </row>
    <row r="8" spans="6:17" ht="12.75">
      <c r="F8" s="3"/>
      <c r="G8" s="54" t="s">
        <v>27</v>
      </c>
      <c r="H8" s="54"/>
      <c r="I8" s="54"/>
      <c r="J8" s="28"/>
      <c r="K8" s="54" t="s">
        <v>28</v>
      </c>
      <c r="L8" s="54"/>
      <c r="M8" s="54"/>
      <c r="N8" s="20"/>
      <c r="O8" s="20"/>
      <c r="P8" s="20"/>
      <c r="Q8" s="10"/>
    </row>
    <row r="9" spans="7:17" ht="12.75">
      <c r="G9" s="11"/>
      <c r="H9" s="11"/>
      <c r="I9" s="11"/>
      <c r="J9" s="2"/>
      <c r="K9" s="11"/>
      <c r="L9" s="11"/>
      <c r="M9" s="10"/>
      <c r="N9" s="20"/>
      <c r="O9" s="20"/>
      <c r="P9" s="20"/>
      <c r="Q9" s="10"/>
    </row>
    <row r="10" spans="7:17" ht="12.75">
      <c r="G10" s="11">
        <v>2006</v>
      </c>
      <c r="H10" s="11"/>
      <c r="I10" s="11">
        <v>2005</v>
      </c>
      <c r="J10" s="2"/>
      <c r="K10" s="11">
        <f>G10</f>
        <v>2006</v>
      </c>
      <c r="L10" s="11"/>
      <c r="M10" s="11">
        <f>I10</f>
        <v>2005</v>
      </c>
      <c r="N10" s="11"/>
      <c r="O10" s="20"/>
      <c r="P10" s="20"/>
      <c r="Q10" s="10"/>
    </row>
    <row r="11" spans="7:17" ht="12.75">
      <c r="G11" s="3" t="s">
        <v>0</v>
      </c>
      <c r="H11" s="3"/>
      <c r="I11" s="3" t="s">
        <v>0</v>
      </c>
      <c r="J11" s="2"/>
      <c r="K11" s="3" t="s">
        <v>29</v>
      </c>
      <c r="L11" s="3"/>
      <c r="M11" s="3" t="s">
        <v>29</v>
      </c>
      <c r="N11" s="3"/>
      <c r="O11" s="11"/>
      <c r="P11" s="11"/>
      <c r="Q11" s="10"/>
    </row>
    <row r="12" spans="7:17" ht="12.75">
      <c r="G12" s="3" t="s">
        <v>17</v>
      </c>
      <c r="H12" s="3"/>
      <c r="I12" s="3" t="s">
        <v>17</v>
      </c>
      <c r="J12" s="2"/>
      <c r="K12" s="3" t="s">
        <v>1</v>
      </c>
      <c r="L12" s="3"/>
      <c r="M12" s="3" t="s">
        <v>1</v>
      </c>
      <c r="N12" s="3"/>
      <c r="O12" s="11"/>
      <c r="P12" s="11"/>
      <c r="Q12" s="10"/>
    </row>
    <row r="13" spans="7:17" ht="13.5" thickBot="1">
      <c r="G13" s="19">
        <v>38807</v>
      </c>
      <c r="H13" s="11"/>
      <c r="I13" s="19">
        <v>38442</v>
      </c>
      <c r="J13" s="2"/>
      <c r="K13" s="19">
        <f>G13</f>
        <v>38807</v>
      </c>
      <c r="L13" s="11"/>
      <c r="M13" s="19">
        <f>I13</f>
        <v>38442</v>
      </c>
      <c r="N13" s="21"/>
      <c r="O13" s="11"/>
      <c r="P13" s="21"/>
      <c r="Q13" s="10"/>
    </row>
    <row r="14" spans="7:17" ht="12.75">
      <c r="G14" s="3" t="s">
        <v>2</v>
      </c>
      <c r="H14" s="3"/>
      <c r="I14" s="3" t="s">
        <v>2</v>
      </c>
      <c r="J14" s="3"/>
      <c r="K14" s="3" t="s">
        <v>2</v>
      </c>
      <c r="L14" s="3"/>
      <c r="M14" s="3" t="s">
        <v>2</v>
      </c>
      <c r="N14" s="11"/>
      <c r="O14" s="11"/>
      <c r="P14" s="11"/>
      <c r="Q14" s="10"/>
    </row>
    <row r="15" spans="14:17" ht="12.75">
      <c r="N15" s="10"/>
      <c r="O15" s="10"/>
      <c r="P15" s="10"/>
      <c r="Q15" s="10"/>
    </row>
    <row r="16" spans="2:17" ht="12.75">
      <c r="B16" t="s">
        <v>3</v>
      </c>
      <c r="C16" s="1" t="s">
        <v>10</v>
      </c>
      <c r="G16" s="8">
        <v>1620</v>
      </c>
      <c r="H16" s="10"/>
      <c r="I16" s="30">
        <v>1181</v>
      </c>
      <c r="J16" s="8"/>
      <c r="K16" s="8">
        <v>1620</v>
      </c>
      <c r="L16" s="10"/>
      <c r="M16" s="30">
        <v>1181</v>
      </c>
      <c r="N16" s="8"/>
      <c r="O16" s="10"/>
      <c r="P16" s="8"/>
      <c r="Q16" s="10"/>
    </row>
    <row r="17" spans="7:17" ht="12.75">
      <c r="G17" s="4"/>
      <c r="I17" s="31"/>
      <c r="J17" s="8"/>
      <c r="K17" s="8"/>
      <c r="M17" s="31"/>
      <c r="N17" s="8"/>
      <c r="O17" s="10"/>
      <c r="P17" s="8"/>
      <c r="Q17" s="10"/>
    </row>
    <row r="18" spans="3:17" ht="12.75">
      <c r="C18" s="1" t="s">
        <v>67</v>
      </c>
      <c r="G18" s="4">
        <v>59</v>
      </c>
      <c r="I18" s="33">
        <v>61</v>
      </c>
      <c r="J18" s="8"/>
      <c r="K18" s="8">
        <v>59</v>
      </c>
      <c r="M18" s="33">
        <v>61</v>
      </c>
      <c r="N18" s="8"/>
      <c r="O18" s="10"/>
      <c r="P18" s="8"/>
      <c r="Q18" s="10"/>
    </row>
    <row r="19" spans="7:17" ht="12.75">
      <c r="G19" s="4"/>
      <c r="I19" s="31"/>
      <c r="J19" s="8"/>
      <c r="K19" s="8"/>
      <c r="M19" s="31"/>
      <c r="N19" s="8"/>
      <c r="O19" s="10"/>
      <c r="P19" s="8"/>
      <c r="Q19" s="10"/>
    </row>
    <row r="20" spans="2:17" ht="12.75">
      <c r="B20" t="s">
        <v>3</v>
      </c>
      <c r="C20" s="1" t="s">
        <v>51</v>
      </c>
      <c r="G20" s="8">
        <f>-586-912-78-237-G25</f>
        <v>-1811</v>
      </c>
      <c r="H20" s="10"/>
      <c r="I20" s="30">
        <v>-1693</v>
      </c>
      <c r="J20" s="8"/>
      <c r="K20" s="8">
        <v>-1811</v>
      </c>
      <c r="L20" s="10"/>
      <c r="M20" s="30">
        <v>-1693</v>
      </c>
      <c r="N20" s="8"/>
      <c r="O20" s="10"/>
      <c r="P20" s="8"/>
      <c r="Q20" s="10"/>
    </row>
    <row r="21" spans="2:17" ht="12.75">
      <c r="B21" t="s">
        <v>3</v>
      </c>
      <c r="C21" t="s">
        <v>3</v>
      </c>
      <c r="G21" s="17" t="s">
        <v>3</v>
      </c>
      <c r="H21" s="10"/>
      <c r="I21" s="30" t="s">
        <v>3</v>
      </c>
      <c r="J21" s="17" t="s">
        <v>3</v>
      </c>
      <c r="K21" s="17" t="s">
        <v>3</v>
      </c>
      <c r="L21" s="10" t="s">
        <v>3</v>
      </c>
      <c r="M21" s="30" t="s">
        <v>3</v>
      </c>
      <c r="N21" s="17"/>
      <c r="O21" s="10"/>
      <c r="P21" s="8"/>
      <c r="Q21" s="10"/>
    </row>
    <row r="22" spans="7:17" ht="12.75">
      <c r="G22" s="5"/>
      <c r="I22" s="32"/>
      <c r="J22" s="8"/>
      <c r="K22" s="5"/>
      <c r="M22" s="32"/>
      <c r="N22" s="8"/>
      <c r="O22" s="10"/>
      <c r="P22" s="8"/>
      <c r="Q22" s="10"/>
    </row>
    <row r="23" spans="2:17" ht="12.75">
      <c r="B23" t="s">
        <v>3</v>
      </c>
      <c r="C23" s="1" t="s">
        <v>52</v>
      </c>
      <c r="G23" s="4">
        <f>SUM(G16:G22)</f>
        <v>-132</v>
      </c>
      <c r="I23" s="4">
        <f>SUM(I16:I22)</f>
        <v>-451</v>
      </c>
      <c r="J23" s="4"/>
      <c r="K23" s="4">
        <f>SUM(K16:K22)</f>
        <v>-132</v>
      </c>
      <c r="M23" s="4">
        <f>SUM(M16:M22)</f>
        <v>-451</v>
      </c>
      <c r="N23" s="8"/>
      <c r="O23" s="10"/>
      <c r="P23" s="8"/>
      <c r="Q23" s="10"/>
    </row>
    <row r="24" spans="7:17" ht="12.75">
      <c r="G24" s="8"/>
      <c r="H24" s="10"/>
      <c r="I24" s="34"/>
      <c r="J24" s="8"/>
      <c r="K24" s="8"/>
      <c r="L24" s="10"/>
      <c r="M24" s="34"/>
      <c r="N24" s="8"/>
      <c r="O24" s="10"/>
      <c r="P24" s="8"/>
      <c r="Q24" s="10"/>
    </row>
    <row r="25" spans="2:17" ht="12.75">
      <c r="B25" t="s">
        <v>3</v>
      </c>
      <c r="C25" s="1" t="s">
        <v>49</v>
      </c>
      <c r="G25" s="8">
        <v>-2</v>
      </c>
      <c r="I25" s="30">
        <v>-1</v>
      </c>
      <c r="J25" s="4"/>
      <c r="K25" s="8">
        <v>-2</v>
      </c>
      <c r="M25" s="30">
        <v>-1</v>
      </c>
      <c r="N25" s="8"/>
      <c r="O25" s="10"/>
      <c r="P25" s="8"/>
      <c r="Q25" s="10"/>
    </row>
    <row r="26" spans="3:17" ht="12.75">
      <c r="C26" s="1"/>
      <c r="G26" s="8"/>
      <c r="I26" s="34"/>
      <c r="J26" s="4"/>
      <c r="K26" s="8"/>
      <c r="M26" s="34"/>
      <c r="N26" s="8"/>
      <c r="O26" s="10"/>
      <c r="P26" s="8"/>
      <c r="Q26" s="10"/>
    </row>
    <row r="27" spans="7:17" ht="12.75">
      <c r="G27" s="5"/>
      <c r="I27" s="32"/>
      <c r="J27" s="4"/>
      <c r="K27" s="5"/>
      <c r="M27" s="32"/>
      <c r="N27" s="8"/>
      <c r="O27" s="10"/>
      <c r="P27" s="8"/>
      <c r="Q27" s="10"/>
    </row>
    <row r="28" spans="2:17" ht="12.75">
      <c r="B28" t="s">
        <v>3</v>
      </c>
      <c r="C28" s="1" t="s">
        <v>78</v>
      </c>
      <c r="G28" s="4">
        <f>SUM(G23:G27)</f>
        <v>-134</v>
      </c>
      <c r="I28" s="4">
        <f>SUM(I23:I27)</f>
        <v>-452</v>
      </c>
      <c r="J28" s="4">
        <f>SUM(J23:J27)</f>
        <v>0</v>
      </c>
      <c r="K28" s="4">
        <f>SUM(K23:K27)</f>
        <v>-134</v>
      </c>
      <c r="M28" s="4">
        <f>SUM(M23:M27)</f>
        <v>-452</v>
      </c>
      <c r="N28" s="8"/>
      <c r="O28" s="10"/>
      <c r="P28" s="8"/>
      <c r="Q28" s="10"/>
    </row>
    <row r="29" spans="7:17" ht="12.75">
      <c r="G29" s="4"/>
      <c r="I29" s="31"/>
      <c r="J29" s="4"/>
      <c r="K29" s="4"/>
      <c r="M29" s="31"/>
      <c r="N29" s="8"/>
      <c r="O29" s="10"/>
      <c r="P29" s="8"/>
      <c r="Q29" s="10"/>
    </row>
    <row r="30" spans="2:17" ht="12.75">
      <c r="B30" t="s">
        <v>3</v>
      </c>
      <c r="C30" s="1" t="s">
        <v>4</v>
      </c>
      <c r="F30" s="2"/>
      <c r="G30" s="4">
        <v>-5</v>
      </c>
      <c r="I30" s="33">
        <v>-17</v>
      </c>
      <c r="J30" s="4"/>
      <c r="K30" s="4">
        <v>-5</v>
      </c>
      <c r="M30" s="33">
        <v>-17</v>
      </c>
      <c r="N30" s="8"/>
      <c r="O30" s="10"/>
      <c r="P30" s="8"/>
      <c r="Q30" s="10"/>
    </row>
    <row r="31" spans="7:17" ht="12.75">
      <c r="G31" s="5"/>
      <c r="I31" s="32"/>
      <c r="J31" s="4"/>
      <c r="K31" s="5"/>
      <c r="M31" s="32"/>
      <c r="N31" s="8"/>
      <c r="O31" s="10"/>
      <c r="P31" s="8"/>
      <c r="Q31" s="10"/>
    </row>
    <row r="32" spans="2:17" ht="12.75">
      <c r="B32" t="s">
        <v>3</v>
      </c>
      <c r="C32" s="1" t="s">
        <v>79</v>
      </c>
      <c r="G32" s="4">
        <f>SUM(G28:G30)</f>
        <v>-139</v>
      </c>
      <c r="I32" s="4">
        <f>SUM(I28:I30)</f>
        <v>-469</v>
      </c>
      <c r="J32" s="4"/>
      <c r="K32" s="4">
        <f>SUM(K28:K31)</f>
        <v>-139</v>
      </c>
      <c r="M32" s="4">
        <f>SUM(M28:M30)</f>
        <v>-469</v>
      </c>
      <c r="N32" s="8"/>
      <c r="O32" s="10"/>
      <c r="P32" s="8"/>
      <c r="Q32" s="10"/>
    </row>
    <row r="33" spans="7:17" ht="12.75">
      <c r="G33" s="4"/>
      <c r="I33" s="31"/>
      <c r="J33" s="4"/>
      <c r="K33" s="4"/>
      <c r="M33" s="31"/>
      <c r="N33" s="8"/>
      <c r="O33" s="10"/>
      <c r="P33" s="8"/>
      <c r="Q33" s="10"/>
    </row>
    <row r="34" spans="3:17" ht="12.75">
      <c r="C34" s="1" t="s">
        <v>22</v>
      </c>
      <c r="G34" s="4">
        <v>0</v>
      </c>
      <c r="I34" s="33">
        <v>0</v>
      </c>
      <c r="J34" s="4"/>
      <c r="K34" s="4">
        <v>0</v>
      </c>
      <c r="M34" s="33">
        <v>0</v>
      </c>
      <c r="N34" s="8"/>
      <c r="O34" s="10"/>
      <c r="P34" s="8"/>
      <c r="Q34" s="10"/>
    </row>
    <row r="35" spans="3:17" ht="12.75">
      <c r="C35" s="1"/>
      <c r="G35" s="4"/>
      <c r="I35" s="33"/>
      <c r="J35" s="4"/>
      <c r="K35" s="4"/>
      <c r="M35" s="33"/>
      <c r="N35" s="8"/>
      <c r="O35" s="10"/>
      <c r="P35" s="8"/>
      <c r="Q35" s="10"/>
    </row>
    <row r="36" spans="2:17" ht="13.5" thickBot="1">
      <c r="B36" t="s">
        <v>3</v>
      </c>
      <c r="C36" s="1" t="s">
        <v>80</v>
      </c>
      <c r="G36" s="14">
        <f>SUM(G32:G35)</f>
        <v>-139</v>
      </c>
      <c r="I36" s="14">
        <f>SUM(I32:I35)</f>
        <v>-469</v>
      </c>
      <c r="J36" s="4"/>
      <c r="K36" s="14">
        <f>SUM(K32:K35)</f>
        <v>-139</v>
      </c>
      <c r="M36" s="14">
        <f>SUM(M32:M35)</f>
        <v>-469</v>
      </c>
      <c r="N36" s="8"/>
      <c r="O36" s="10"/>
      <c r="P36" s="8"/>
      <c r="Q36" s="10"/>
    </row>
    <row r="37" spans="7:17" ht="13.5" thickTop="1">
      <c r="G37" s="4"/>
      <c r="I37" s="31"/>
      <c r="J37" s="15"/>
      <c r="K37" s="15"/>
      <c r="M37" s="31"/>
      <c r="N37" s="8"/>
      <c r="O37" s="10"/>
      <c r="P37" s="22"/>
      <c r="Q37" s="10"/>
    </row>
    <row r="38" spans="7:17" ht="12.75">
      <c r="G38" s="4"/>
      <c r="I38" s="31"/>
      <c r="J38" s="4"/>
      <c r="K38" s="4"/>
      <c r="M38" s="31"/>
      <c r="N38" s="8"/>
      <c r="O38" s="10"/>
      <c r="P38" s="8"/>
      <c r="Q38" s="10"/>
    </row>
    <row r="39" spans="2:17" ht="12.75">
      <c r="B39" t="s">
        <v>3</v>
      </c>
      <c r="C39" s="1" t="s">
        <v>23</v>
      </c>
      <c r="G39" s="4"/>
      <c r="I39" s="31"/>
      <c r="J39" s="9"/>
      <c r="K39" s="9"/>
      <c r="M39" s="31"/>
      <c r="N39" s="8"/>
      <c r="O39" s="10"/>
      <c r="P39" s="23"/>
      <c r="Q39" s="10"/>
    </row>
    <row r="40" spans="3:17" ht="12.75">
      <c r="C40" t="s">
        <v>74</v>
      </c>
      <c r="G40" s="48">
        <f>G36/131643.6*100</f>
        <v>-0.10558811822223033</v>
      </c>
      <c r="H40" s="40"/>
      <c r="I40" s="46">
        <v>-0.36</v>
      </c>
      <c r="J40" s="47"/>
      <c r="K40" s="48">
        <f>K36/131643.6*100</f>
        <v>-0.10558811822223033</v>
      </c>
      <c r="L40" s="40"/>
      <c r="M40" s="46">
        <v>-0.36</v>
      </c>
      <c r="N40" s="24"/>
      <c r="O40" s="10"/>
      <c r="P40" s="24"/>
      <c r="Q40" s="10"/>
    </row>
    <row r="41" spans="7:17" ht="12.75">
      <c r="G41" s="48"/>
      <c r="H41" s="40"/>
      <c r="I41" s="46"/>
      <c r="J41" s="47"/>
      <c r="K41" s="48"/>
      <c r="L41" s="40"/>
      <c r="M41" s="46"/>
      <c r="N41" s="24"/>
      <c r="O41" s="10"/>
      <c r="P41" s="24"/>
      <c r="Q41" s="10"/>
    </row>
    <row r="42" spans="3:17" ht="12.75">
      <c r="C42" t="s">
        <v>75</v>
      </c>
      <c r="G42" s="53" t="s">
        <v>38</v>
      </c>
      <c r="H42" s="40"/>
      <c r="I42" s="53" t="s">
        <v>38</v>
      </c>
      <c r="J42" s="47"/>
      <c r="K42" s="53" t="s">
        <v>38</v>
      </c>
      <c r="L42" s="40"/>
      <c r="M42" s="53" t="s">
        <v>38</v>
      </c>
      <c r="N42" s="24"/>
      <c r="O42" s="10"/>
      <c r="P42" s="24"/>
      <c r="Q42" s="10"/>
    </row>
    <row r="43" spans="3:17" ht="12.75">
      <c r="C43" t="s">
        <v>3</v>
      </c>
      <c r="G43" s="4"/>
      <c r="I43" s="4"/>
      <c r="J43" s="9"/>
      <c r="K43" s="4"/>
      <c r="M43" s="4"/>
      <c r="N43" s="8"/>
      <c r="O43" s="10"/>
      <c r="P43" s="23"/>
      <c r="Q43" s="10"/>
    </row>
    <row r="44" spans="1:17" ht="12.75">
      <c r="A44" s="1" t="s">
        <v>90</v>
      </c>
      <c r="G44" s="4"/>
      <c r="I44" s="4"/>
      <c r="J44" s="4"/>
      <c r="K44" s="4"/>
      <c r="M44" s="4"/>
      <c r="N44" s="10"/>
      <c r="O44" s="10"/>
      <c r="P44" s="10"/>
      <c r="Q44" s="10"/>
    </row>
    <row r="45" spans="1:17" ht="12.75">
      <c r="A45" s="1"/>
      <c r="G45" s="4"/>
      <c r="I45" s="4"/>
      <c r="J45" s="4"/>
      <c r="K45" s="4"/>
      <c r="M45" s="4"/>
      <c r="N45" s="10"/>
      <c r="O45" s="10"/>
      <c r="P45" s="10"/>
      <c r="Q45" s="10"/>
    </row>
    <row r="46" spans="1:17" ht="12.75">
      <c r="A46" s="1"/>
      <c r="G46" s="4"/>
      <c r="I46" s="4"/>
      <c r="J46" s="4"/>
      <c r="K46" s="4"/>
      <c r="M46" s="4"/>
      <c r="N46" s="10"/>
      <c r="O46" s="10"/>
      <c r="P46" s="10"/>
      <c r="Q46" s="10"/>
    </row>
    <row r="47" spans="7:17" ht="12.75">
      <c r="G47" s="4"/>
      <c r="I47" s="4"/>
      <c r="J47" s="4"/>
      <c r="K47" s="4"/>
      <c r="M47" s="4"/>
      <c r="N47" s="10"/>
      <c r="O47" s="10"/>
      <c r="P47" s="10"/>
      <c r="Q47" s="10"/>
    </row>
    <row r="48" spans="7:17" ht="12.75">
      <c r="G48" s="4"/>
      <c r="I48" s="4"/>
      <c r="J48" s="4"/>
      <c r="K48" s="4"/>
      <c r="M48" s="4"/>
      <c r="N48" s="10"/>
      <c r="O48" s="10"/>
      <c r="P48" s="10"/>
      <c r="Q48" s="10"/>
    </row>
    <row r="49" spans="7:17" ht="12.75">
      <c r="G49" s="4"/>
      <c r="I49" s="4"/>
      <c r="J49" s="4"/>
      <c r="K49" s="4"/>
      <c r="M49" s="4"/>
      <c r="N49" s="10"/>
      <c r="O49" s="10"/>
      <c r="P49" s="10"/>
      <c r="Q49" s="10"/>
    </row>
    <row r="50" spans="7:17" ht="12.75">
      <c r="G50" s="4"/>
      <c r="I50" s="4"/>
      <c r="J50" s="4"/>
      <c r="K50" s="4"/>
      <c r="M50" s="4"/>
      <c r="N50" s="10"/>
      <c r="O50" s="10"/>
      <c r="P50" s="10"/>
      <c r="Q50" s="10"/>
    </row>
    <row r="51" spans="7:14" ht="12.75">
      <c r="G51" s="4"/>
      <c r="I51" s="4"/>
      <c r="J51" s="4"/>
      <c r="K51" s="4"/>
      <c r="M51" s="4"/>
      <c r="N51" s="10"/>
    </row>
    <row r="52" spans="7:14" ht="12.75">
      <c r="G52" s="4"/>
      <c r="I52" s="4"/>
      <c r="J52" s="4"/>
      <c r="K52" s="4"/>
      <c r="M52" s="4"/>
      <c r="N52" s="10"/>
    </row>
    <row r="53" spans="7:14" ht="12.75">
      <c r="G53" s="4"/>
      <c r="I53" s="4"/>
      <c r="J53" s="4"/>
      <c r="K53" s="4"/>
      <c r="N53" s="10"/>
    </row>
    <row r="54" spans="9:14" ht="12.75">
      <c r="I54" s="4"/>
      <c r="J54" s="4"/>
      <c r="K54" s="4"/>
      <c r="N54" s="10"/>
    </row>
    <row r="55" spans="9:14" ht="12.75">
      <c r="I55" s="4"/>
      <c r="J55" s="4"/>
      <c r="K55" s="4"/>
      <c r="N55" s="10"/>
    </row>
    <row r="56" spans="9:14" ht="12.75">
      <c r="I56" s="4"/>
      <c r="J56" s="4"/>
      <c r="K56" s="4"/>
      <c r="N56" s="10"/>
    </row>
    <row r="57" spans="9:14" ht="12.75">
      <c r="I57" s="4"/>
      <c r="J57" s="4"/>
      <c r="K57" s="4"/>
      <c r="N57" s="10"/>
    </row>
    <row r="58" spans="9:14" ht="12.75">
      <c r="I58" s="4"/>
      <c r="J58" s="4"/>
      <c r="K58" s="4"/>
      <c r="N58" s="10"/>
    </row>
    <row r="59" spans="9:14" ht="12.75">
      <c r="I59" s="4"/>
      <c r="J59" s="4"/>
      <c r="K59" s="4"/>
      <c r="N59" s="10"/>
    </row>
    <row r="60" spans="9:14" ht="12.75">
      <c r="I60" s="4"/>
      <c r="J60" s="4"/>
      <c r="K60" s="4"/>
      <c r="N60" s="10"/>
    </row>
    <row r="61" spans="9:14" ht="12.75">
      <c r="I61" s="4"/>
      <c r="J61" s="4"/>
      <c r="K61" s="4"/>
      <c r="N61" s="10"/>
    </row>
    <row r="62" spans="9:14" ht="12.75">
      <c r="I62" s="4"/>
      <c r="J62" s="4"/>
      <c r="K62" s="4"/>
      <c r="N62" s="10"/>
    </row>
    <row r="63" spans="9:14" ht="12.75">
      <c r="I63" s="4"/>
      <c r="J63" s="4"/>
      <c r="K63" s="4"/>
      <c r="N63" s="10"/>
    </row>
    <row r="64" spans="9:14" ht="12.75">
      <c r="I64" s="4"/>
      <c r="J64" s="4"/>
      <c r="K64" s="4"/>
      <c r="N64" s="10"/>
    </row>
    <row r="65" spans="9:14" ht="12.75">
      <c r="I65" s="4"/>
      <c r="J65" s="4"/>
      <c r="K65" s="4"/>
      <c r="N65" s="10"/>
    </row>
    <row r="66" spans="9:14" ht="12.75">
      <c r="I66" s="4"/>
      <c r="J66" s="4"/>
      <c r="K66" s="4"/>
      <c r="N66" s="10"/>
    </row>
    <row r="67" spans="9:14" ht="12.75">
      <c r="I67" s="4"/>
      <c r="J67" s="4"/>
      <c r="K67" s="4"/>
      <c r="N67" s="10"/>
    </row>
    <row r="68" ht="12.75">
      <c r="N68" s="10"/>
    </row>
    <row r="69" ht="12.75"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  <row r="155" ht="12.75">
      <c r="N155" s="10"/>
    </row>
    <row r="156" ht="12.75">
      <c r="N156" s="10"/>
    </row>
    <row r="157" ht="12.75">
      <c r="N157" s="10"/>
    </row>
    <row r="158" ht="12.75">
      <c r="N158" s="10"/>
    </row>
    <row r="159" ht="12.75">
      <c r="N159" s="10"/>
    </row>
    <row r="160" ht="12.75">
      <c r="N160" s="10"/>
    </row>
    <row r="161" ht="12.75">
      <c r="N161" s="10"/>
    </row>
    <row r="162" ht="12.75">
      <c r="N162" s="10"/>
    </row>
    <row r="163" ht="12.75">
      <c r="N163" s="10"/>
    </row>
    <row r="164" ht="12.75">
      <c r="N164" s="10"/>
    </row>
    <row r="165" ht="12.75">
      <c r="N165" s="10"/>
    </row>
    <row r="166" ht="12.75">
      <c r="N166" s="10"/>
    </row>
    <row r="167" ht="12.75">
      <c r="N167" s="10"/>
    </row>
    <row r="168" ht="12.75">
      <c r="N168" s="10"/>
    </row>
    <row r="169" ht="12.75">
      <c r="N169" s="10"/>
    </row>
    <row r="170" ht="12.75">
      <c r="N170" s="10"/>
    </row>
    <row r="171" ht="12.75">
      <c r="N171" s="10"/>
    </row>
    <row r="172" ht="12.75">
      <c r="N172" s="10"/>
    </row>
    <row r="173" ht="12.75">
      <c r="N173" s="10"/>
    </row>
    <row r="174" ht="12.75">
      <c r="N174" s="10"/>
    </row>
    <row r="175" ht="12.75">
      <c r="N175" s="10"/>
    </row>
    <row r="176" ht="12.75">
      <c r="N176" s="10"/>
    </row>
    <row r="177" ht="12.75">
      <c r="N177" s="10"/>
    </row>
    <row r="178" ht="12.75"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10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2.75">
      <c r="N193" s="10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10"/>
    </row>
    <row r="210" ht="12.75">
      <c r="N210" s="10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2.75">
      <c r="N227" s="10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2.75">
      <c r="N244" s="10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2.75">
      <c r="N261" s="10"/>
    </row>
    <row r="262" ht="12.75">
      <c r="N262" s="10"/>
    </row>
    <row r="263" ht="12.75">
      <c r="N263" s="10"/>
    </row>
    <row r="264" ht="12.75">
      <c r="N264" s="10"/>
    </row>
    <row r="265" ht="12.75">
      <c r="N265" s="10"/>
    </row>
    <row r="266" ht="12.75">
      <c r="N266" s="10"/>
    </row>
    <row r="267" ht="12.75">
      <c r="N267" s="10"/>
    </row>
    <row r="268" ht="12.75">
      <c r="N268" s="10"/>
    </row>
    <row r="269" ht="12.75">
      <c r="N269" s="10"/>
    </row>
    <row r="270" ht="12.75">
      <c r="N270" s="10"/>
    </row>
    <row r="271" ht="12.75">
      <c r="N271" s="10"/>
    </row>
    <row r="272" ht="12.75">
      <c r="N272" s="10"/>
    </row>
    <row r="273" ht="12.75">
      <c r="N273" s="10"/>
    </row>
    <row r="274" ht="12.75">
      <c r="N274" s="10"/>
    </row>
    <row r="275" ht="12.75">
      <c r="N275" s="10"/>
    </row>
    <row r="276" ht="12.75">
      <c r="N276" s="10"/>
    </row>
    <row r="277" ht="12.75">
      <c r="N277" s="10"/>
    </row>
    <row r="278" ht="12.75">
      <c r="N278" s="10"/>
    </row>
    <row r="279" ht="12.75">
      <c r="N279" s="10"/>
    </row>
    <row r="280" ht="12.75">
      <c r="N280" s="10"/>
    </row>
    <row r="281" ht="12.75">
      <c r="N281" s="10"/>
    </row>
    <row r="282" ht="12.75">
      <c r="N282" s="10"/>
    </row>
    <row r="283" ht="12.75">
      <c r="N283" s="10"/>
    </row>
    <row r="284" ht="12.75">
      <c r="N284" s="10"/>
    </row>
    <row r="285" ht="12.75">
      <c r="N285" s="10"/>
    </row>
    <row r="286" ht="12.75">
      <c r="N286" s="10"/>
    </row>
    <row r="287" ht="12.75">
      <c r="N287" s="10"/>
    </row>
    <row r="288" ht="12.75">
      <c r="N288" s="10"/>
    </row>
    <row r="289" ht="12.75">
      <c r="N289" s="10"/>
    </row>
    <row r="290" ht="12.75">
      <c r="N290" s="10"/>
    </row>
    <row r="291" ht="12.75">
      <c r="N291" s="10"/>
    </row>
    <row r="292" ht="12.75">
      <c r="N292" s="10"/>
    </row>
    <row r="293" ht="12.75">
      <c r="N293" s="10"/>
    </row>
    <row r="294" ht="12.75">
      <c r="N294" s="10"/>
    </row>
    <row r="295" ht="12.75">
      <c r="N295" s="10"/>
    </row>
    <row r="296" ht="12.75">
      <c r="N296" s="10"/>
    </row>
    <row r="297" ht="12.75">
      <c r="N297" s="10"/>
    </row>
    <row r="298" ht="12.75">
      <c r="N298" s="10"/>
    </row>
    <row r="299" ht="12.75">
      <c r="N299" s="10"/>
    </row>
    <row r="300" ht="12.75">
      <c r="N300" s="10"/>
    </row>
    <row r="301" ht="12.75">
      <c r="N301" s="10"/>
    </row>
    <row r="302" ht="12.75">
      <c r="N302" s="10"/>
    </row>
    <row r="303" ht="12.75">
      <c r="N303" s="10"/>
    </row>
    <row r="304" ht="12.75">
      <c r="N304" s="10"/>
    </row>
    <row r="305" ht="12.75">
      <c r="N305" s="10"/>
    </row>
    <row r="306" ht="12.75">
      <c r="N306" s="10"/>
    </row>
    <row r="307" ht="12.75">
      <c r="N307" s="10"/>
    </row>
    <row r="308" ht="12.75">
      <c r="N308" s="10"/>
    </row>
    <row r="309" ht="12.75">
      <c r="N309" s="10"/>
    </row>
    <row r="310" ht="12.75">
      <c r="N310" s="10"/>
    </row>
    <row r="311" ht="12.75">
      <c r="N311" s="10"/>
    </row>
    <row r="312" ht="12.75">
      <c r="N312" s="10"/>
    </row>
    <row r="313" ht="12.75">
      <c r="N313" s="10"/>
    </row>
    <row r="314" ht="12.75">
      <c r="N314" s="10"/>
    </row>
    <row r="315" ht="12.75">
      <c r="N315" s="10"/>
    </row>
    <row r="316" ht="12.75">
      <c r="N316" s="10"/>
    </row>
    <row r="317" ht="12.75">
      <c r="N317" s="10"/>
    </row>
    <row r="318" ht="12.75">
      <c r="N318" s="10"/>
    </row>
    <row r="319" ht="12.75">
      <c r="N319" s="10"/>
    </row>
    <row r="320" ht="12.75">
      <c r="N320" s="10"/>
    </row>
    <row r="321" ht="12.75">
      <c r="N321" s="10"/>
    </row>
    <row r="322" ht="12.75">
      <c r="N322" s="10"/>
    </row>
    <row r="323" ht="12.75">
      <c r="N323" s="10"/>
    </row>
    <row r="324" ht="12.75">
      <c r="N324" s="10"/>
    </row>
    <row r="325" ht="12.75">
      <c r="N325" s="10"/>
    </row>
    <row r="326" ht="12.75">
      <c r="N326" s="10"/>
    </row>
    <row r="327" ht="12.75">
      <c r="N327" s="10"/>
    </row>
    <row r="328" ht="12.75">
      <c r="N328" s="10"/>
    </row>
    <row r="329" ht="12.75">
      <c r="N329" s="10"/>
    </row>
    <row r="330" ht="12.75">
      <c r="N330" s="10"/>
    </row>
    <row r="331" ht="12.75">
      <c r="N331" s="10"/>
    </row>
    <row r="332" ht="12.75">
      <c r="N332" s="10"/>
    </row>
    <row r="333" ht="12.75">
      <c r="N333" s="10"/>
    </row>
    <row r="334" ht="12.75">
      <c r="N334" s="10"/>
    </row>
    <row r="335" ht="12.75">
      <c r="N335" s="10"/>
    </row>
    <row r="336" ht="12.75">
      <c r="N336" s="10"/>
    </row>
    <row r="337" ht="12.75">
      <c r="N337" s="10"/>
    </row>
    <row r="338" ht="12.75">
      <c r="N338" s="10"/>
    </row>
    <row r="339" ht="12.75">
      <c r="N339" s="10"/>
    </row>
    <row r="340" ht="12.75">
      <c r="N340" s="10"/>
    </row>
    <row r="341" ht="12.75">
      <c r="N341" s="10"/>
    </row>
    <row r="342" ht="12.75">
      <c r="N342" s="10"/>
    </row>
    <row r="343" ht="12.75">
      <c r="N343" s="10"/>
    </row>
    <row r="344" ht="12.75">
      <c r="N344" s="10"/>
    </row>
    <row r="345" ht="12.75">
      <c r="N345" s="10"/>
    </row>
    <row r="346" ht="12.75">
      <c r="N346" s="10"/>
    </row>
    <row r="347" ht="12.75">
      <c r="N347" s="10"/>
    </row>
    <row r="348" ht="12.75">
      <c r="N348" s="10"/>
    </row>
    <row r="349" ht="12.75">
      <c r="N349" s="10"/>
    </row>
    <row r="350" ht="12.75">
      <c r="N350" s="10"/>
    </row>
    <row r="351" ht="12.75">
      <c r="N351" s="10"/>
    </row>
    <row r="352" ht="12.75">
      <c r="N352" s="10"/>
    </row>
    <row r="353" ht="12.75">
      <c r="N353" s="10"/>
    </row>
    <row r="354" ht="12.75">
      <c r="N354" s="10"/>
    </row>
    <row r="355" ht="12.75">
      <c r="N355" s="10"/>
    </row>
    <row r="356" ht="12.75">
      <c r="N356" s="10"/>
    </row>
    <row r="357" ht="12.75">
      <c r="N357" s="10"/>
    </row>
    <row r="358" ht="12.75">
      <c r="N358" s="10"/>
    </row>
    <row r="359" ht="12.75">
      <c r="N359" s="10"/>
    </row>
    <row r="360" ht="12.75">
      <c r="N360" s="10"/>
    </row>
    <row r="361" ht="12.75">
      <c r="N361" s="10"/>
    </row>
    <row r="362" ht="12.75">
      <c r="N362" s="10"/>
    </row>
    <row r="363" ht="12.75">
      <c r="N363" s="10"/>
    </row>
    <row r="364" ht="12.75">
      <c r="N364" s="10"/>
    </row>
    <row r="365" ht="12.75">
      <c r="N365" s="10"/>
    </row>
    <row r="366" ht="12.75">
      <c r="N366" s="10"/>
    </row>
    <row r="367" ht="12.75">
      <c r="N367" s="10"/>
    </row>
    <row r="368" ht="12.75">
      <c r="N368" s="10"/>
    </row>
    <row r="369" ht="12.75">
      <c r="N369" s="10"/>
    </row>
    <row r="370" ht="12.75">
      <c r="N370" s="10"/>
    </row>
    <row r="371" ht="12.75">
      <c r="N371" s="10"/>
    </row>
    <row r="372" ht="12.75">
      <c r="N372" s="10"/>
    </row>
    <row r="373" ht="12.75">
      <c r="N373" s="10"/>
    </row>
    <row r="374" ht="12.75">
      <c r="N374" s="10"/>
    </row>
    <row r="375" ht="12.75">
      <c r="N375" s="10"/>
    </row>
    <row r="376" ht="12.75">
      <c r="N376" s="10"/>
    </row>
    <row r="377" ht="12.75">
      <c r="N377" s="10"/>
    </row>
    <row r="378" ht="12.75">
      <c r="N378" s="10"/>
    </row>
    <row r="379" ht="12.75">
      <c r="N379" s="10"/>
    </row>
    <row r="380" ht="12.75">
      <c r="N380" s="10"/>
    </row>
    <row r="381" ht="12.75">
      <c r="N381" s="10"/>
    </row>
    <row r="382" ht="12.75">
      <c r="N382" s="10"/>
    </row>
    <row r="383" ht="12.75">
      <c r="N383" s="10"/>
    </row>
    <row r="384" ht="12.75">
      <c r="N384" s="10"/>
    </row>
    <row r="385" ht="12.75">
      <c r="N385" s="10"/>
    </row>
    <row r="386" ht="12.75">
      <c r="N386" s="10"/>
    </row>
    <row r="387" ht="12.75">
      <c r="N387" s="10"/>
    </row>
    <row r="388" ht="12.75">
      <c r="N388" s="10"/>
    </row>
    <row r="389" ht="12.75">
      <c r="N389" s="10"/>
    </row>
    <row r="390" ht="12.75">
      <c r="N390" s="10"/>
    </row>
    <row r="391" ht="12.75">
      <c r="N391" s="10"/>
    </row>
    <row r="392" ht="12.75">
      <c r="N392" s="10"/>
    </row>
    <row r="393" ht="12.75">
      <c r="N393" s="10"/>
    </row>
    <row r="394" ht="12.75">
      <c r="N394" s="10"/>
    </row>
    <row r="395" ht="12.75">
      <c r="N395" s="10"/>
    </row>
    <row r="396" ht="12.75">
      <c r="N396" s="10"/>
    </row>
    <row r="397" ht="12.75">
      <c r="N397" s="10"/>
    </row>
    <row r="398" ht="12.75">
      <c r="N398" s="10"/>
    </row>
    <row r="399" ht="12.75">
      <c r="N399" s="10"/>
    </row>
    <row r="400" ht="12.75">
      <c r="N400" s="10"/>
    </row>
    <row r="401" ht="12.75">
      <c r="N401" s="10"/>
    </row>
    <row r="402" ht="12.75">
      <c r="N402" s="10"/>
    </row>
    <row r="403" ht="12.75">
      <c r="N403" s="10"/>
    </row>
    <row r="404" ht="12.75">
      <c r="N404" s="10"/>
    </row>
    <row r="405" ht="12.75">
      <c r="N405" s="10"/>
    </row>
    <row r="406" ht="12.75">
      <c r="N406" s="10"/>
    </row>
    <row r="407" ht="12.75">
      <c r="N407" s="10"/>
    </row>
    <row r="408" ht="12.75">
      <c r="N408" s="10"/>
    </row>
    <row r="409" ht="12.75">
      <c r="N409" s="10"/>
    </row>
    <row r="410" ht="12.75">
      <c r="N410" s="10"/>
    </row>
    <row r="411" ht="12.75">
      <c r="N411" s="10"/>
    </row>
    <row r="412" ht="12.75">
      <c r="N412" s="10"/>
    </row>
    <row r="413" ht="12.75">
      <c r="N413" s="10"/>
    </row>
    <row r="414" ht="12.75">
      <c r="N414" s="10"/>
    </row>
    <row r="415" ht="12.75">
      <c r="N415" s="10"/>
    </row>
    <row r="416" ht="12.75">
      <c r="N416" s="10"/>
    </row>
    <row r="417" ht="12.75">
      <c r="N417" s="10"/>
    </row>
    <row r="418" ht="12.75">
      <c r="N418" s="10"/>
    </row>
    <row r="419" ht="12.75">
      <c r="N419" s="10"/>
    </row>
    <row r="420" ht="12.75">
      <c r="N420" s="10"/>
    </row>
    <row r="421" ht="12.75">
      <c r="N421" s="10"/>
    </row>
    <row r="422" ht="12.75">
      <c r="N422" s="10"/>
    </row>
    <row r="423" ht="12.75">
      <c r="N423" s="10"/>
    </row>
    <row r="424" ht="12.75">
      <c r="N424" s="10"/>
    </row>
    <row r="425" ht="12.75">
      <c r="N425" s="10"/>
    </row>
    <row r="426" ht="12.75">
      <c r="N426" s="10"/>
    </row>
    <row r="427" ht="12.75">
      <c r="N427" s="10"/>
    </row>
    <row r="428" ht="12.75">
      <c r="N428" s="10"/>
    </row>
    <row r="429" ht="12.75">
      <c r="N429" s="10"/>
    </row>
    <row r="430" ht="12.75">
      <c r="N430" s="10"/>
    </row>
    <row r="431" ht="12.75">
      <c r="N431" s="10"/>
    </row>
    <row r="432" ht="12.75">
      <c r="N432" s="10"/>
    </row>
    <row r="433" ht="12.75">
      <c r="N433" s="10"/>
    </row>
    <row r="434" ht="12.75">
      <c r="N434" s="10"/>
    </row>
    <row r="435" ht="12.75">
      <c r="N435" s="10"/>
    </row>
    <row r="436" ht="12.75">
      <c r="N436" s="10"/>
    </row>
    <row r="437" ht="12.75">
      <c r="N437" s="10"/>
    </row>
    <row r="438" ht="12.75">
      <c r="N438" s="10"/>
    </row>
    <row r="439" ht="12.75">
      <c r="N439" s="10"/>
    </row>
    <row r="440" ht="12.75">
      <c r="N440" s="10"/>
    </row>
    <row r="441" ht="12.75">
      <c r="N441" s="10"/>
    </row>
    <row r="442" ht="12.75">
      <c r="N442" s="10"/>
    </row>
    <row r="443" ht="12.75">
      <c r="N443" s="10"/>
    </row>
    <row r="444" ht="12.75">
      <c r="N444" s="10"/>
    </row>
    <row r="445" ht="12.75">
      <c r="N445" s="10"/>
    </row>
    <row r="446" ht="12.75">
      <c r="N446" s="10"/>
    </row>
    <row r="447" ht="12.75">
      <c r="N447" s="10"/>
    </row>
    <row r="448" ht="12.75">
      <c r="N448" s="10"/>
    </row>
    <row r="449" ht="12.75">
      <c r="N449" s="10"/>
    </row>
    <row r="450" ht="12.75">
      <c r="N450" s="10"/>
    </row>
    <row r="451" ht="12.75">
      <c r="N451" s="10"/>
    </row>
    <row r="452" ht="12.75">
      <c r="N452" s="10"/>
    </row>
    <row r="453" ht="12.75">
      <c r="N453" s="10"/>
    </row>
    <row r="454" ht="12.75">
      <c r="N454" s="10"/>
    </row>
    <row r="455" ht="12.75">
      <c r="N455" s="10"/>
    </row>
    <row r="456" ht="12.75">
      <c r="N456" s="10"/>
    </row>
    <row r="457" ht="12.75">
      <c r="N457" s="10"/>
    </row>
    <row r="458" ht="12.75">
      <c r="N458" s="10"/>
    </row>
    <row r="459" ht="12.75">
      <c r="N459" s="10"/>
    </row>
    <row r="460" ht="12.75">
      <c r="N460" s="10"/>
    </row>
    <row r="461" ht="12.75">
      <c r="N461" s="10"/>
    </row>
    <row r="462" ht="12.75">
      <c r="N462" s="10"/>
    </row>
    <row r="463" ht="12.75">
      <c r="N463" s="10"/>
    </row>
    <row r="464" ht="12.75">
      <c r="N464" s="10"/>
    </row>
    <row r="465" ht="12.75">
      <c r="N465" s="10"/>
    </row>
    <row r="466" ht="12.75">
      <c r="N466" s="10"/>
    </row>
    <row r="467" ht="12.75">
      <c r="N467" s="10"/>
    </row>
    <row r="468" ht="12.75">
      <c r="N468" s="10"/>
    </row>
    <row r="469" ht="12.75">
      <c r="N469" s="10"/>
    </row>
    <row r="470" ht="12.75">
      <c r="N470" s="10"/>
    </row>
    <row r="471" ht="12.75">
      <c r="N471" s="10"/>
    </row>
    <row r="472" ht="12.75">
      <c r="N472" s="10"/>
    </row>
    <row r="473" ht="12.75">
      <c r="N473" s="10"/>
    </row>
    <row r="474" ht="12.75">
      <c r="N474" s="10"/>
    </row>
    <row r="475" ht="12.75">
      <c r="N475" s="10"/>
    </row>
    <row r="476" ht="12.75">
      <c r="N476" s="10"/>
    </row>
    <row r="477" ht="12.75">
      <c r="N477" s="10"/>
    </row>
    <row r="478" ht="12.75">
      <c r="N478" s="10"/>
    </row>
    <row r="479" ht="12.75">
      <c r="N479" s="10"/>
    </row>
    <row r="480" ht="12.75">
      <c r="N480" s="10"/>
    </row>
    <row r="481" ht="12.75">
      <c r="N481" s="10"/>
    </row>
    <row r="482" ht="12.75">
      <c r="N482" s="10"/>
    </row>
    <row r="483" ht="12.75">
      <c r="N483" s="10"/>
    </row>
    <row r="484" ht="12.75">
      <c r="N484" s="10"/>
    </row>
    <row r="485" ht="12.75">
      <c r="N485" s="10"/>
    </row>
    <row r="486" ht="12.75">
      <c r="N486" s="10"/>
    </row>
    <row r="487" ht="12.75">
      <c r="N487" s="10"/>
    </row>
    <row r="488" ht="12.75">
      <c r="N488" s="10"/>
    </row>
    <row r="489" ht="12.75">
      <c r="N489" s="10"/>
    </row>
    <row r="490" ht="12.75">
      <c r="N490" s="10"/>
    </row>
    <row r="491" ht="12.75">
      <c r="N491" s="10"/>
    </row>
    <row r="492" ht="12.75">
      <c r="N492" s="10"/>
    </row>
    <row r="493" ht="12.75">
      <c r="N493" s="10"/>
    </row>
    <row r="494" ht="12.75">
      <c r="N494" s="10"/>
    </row>
    <row r="495" ht="12.75">
      <c r="N495" s="10"/>
    </row>
    <row r="496" ht="12.75">
      <c r="N496" s="10"/>
    </row>
    <row r="497" ht="12.75">
      <c r="N497" s="10"/>
    </row>
    <row r="498" ht="12.75">
      <c r="N498" s="10"/>
    </row>
    <row r="499" ht="12.75">
      <c r="N499" s="10"/>
    </row>
    <row r="500" ht="12.75">
      <c r="N500" s="10"/>
    </row>
    <row r="501" ht="12.75">
      <c r="N501" s="10"/>
    </row>
    <row r="502" ht="12.75">
      <c r="N502" s="10"/>
    </row>
    <row r="503" ht="12.75">
      <c r="N503" s="10"/>
    </row>
    <row r="504" ht="12.75">
      <c r="N504" s="10"/>
    </row>
    <row r="505" ht="12.75">
      <c r="N505" s="10"/>
    </row>
    <row r="506" ht="12.75">
      <c r="N506" s="10"/>
    </row>
    <row r="507" ht="12.75">
      <c r="N507" s="10"/>
    </row>
    <row r="508" ht="12.75">
      <c r="N508" s="10"/>
    </row>
    <row r="509" ht="12.75">
      <c r="N509" s="10"/>
    </row>
    <row r="510" ht="12.75">
      <c r="N510" s="10"/>
    </row>
    <row r="511" ht="12.75">
      <c r="N511" s="10"/>
    </row>
    <row r="512" ht="12.75">
      <c r="N512" s="10"/>
    </row>
    <row r="513" ht="12.75">
      <c r="N513" s="10"/>
    </row>
    <row r="514" ht="12.75">
      <c r="N514" s="10"/>
    </row>
    <row r="515" ht="12.75">
      <c r="N515" s="10"/>
    </row>
    <row r="516" ht="12.75">
      <c r="N516" s="10"/>
    </row>
    <row r="517" ht="12.75">
      <c r="N517" s="10"/>
    </row>
    <row r="518" ht="12.75">
      <c r="N518" s="10"/>
    </row>
    <row r="519" ht="12.75">
      <c r="N519" s="10"/>
    </row>
    <row r="520" ht="12.75">
      <c r="N520" s="10"/>
    </row>
    <row r="521" ht="12.75">
      <c r="N521" s="10"/>
    </row>
    <row r="522" ht="12.75">
      <c r="N522" s="10"/>
    </row>
    <row r="523" ht="12.75">
      <c r="N523" s="10"/>
    </row>
    <row r="524" ht="12.75">
      <c r="N524" s="10"/>
    </row>
    <row r="525" ht="12.75">
      <c r="N525" s="10"/>
    </row>
    <row r="526" ht="12.75">
      <c r="N526" s="10"/>
    </row>
    <row r="527" ht="12.75">
      <c r="N527" s="10"/>
    </row>
    <row r="528" ht="12.75">
      <c r="N528" s="10"/>
    </row>
    <row r="529" ht="12.75">
      <c r="N529" s="10"/>
    </row>
    <row r="530" ht="12.75">
      <c r="N530" s="10"/>
    </row>
    <row r="531" ht="12.75">
      <c r="N531" s="10"/>
    </row>
    <row r="532" ht="12.75">
      <c r="N532" s="10"/>
    </row>
    <row r="533" ht="12.75">
      <c r="N533" s="10"/>
    </row>
    <row r="534" ht="12.75">
      <c r="N534" s="10"/>
    </row>
    <row r="535" ht="12.75">
      <c r="N535" s="10"/>
    </row>
    <row r="536" ht="12.75">
      <c r="N536" s="10"/>
    </row>
    <row r="537" ht="12.75">
      <c r="N537" s="10"/>
    </row>
    <row r="538" ht="12.75">
      <c r="N538" s="10"/>
    </row>
    <row r="539" ht="12.75">
      <c r="N539" s="10"/>
    </row>
    <row r="540" ht="12.75">
      <c r="N540" s="10"/>
    </row>
    <row r="541" ht="12.75">
      <c r="N541" s="10"/>
    </row>
    <row r="542" ht="12.75">
      <c r="N542" s="10"/>
    </row>
    <row r="543" ht="12.75">
      <c r="N543" s="10"/>
    </row>
    <row r="544" ht="12.75">
      <c r="N544" s="10"/>
    </row>
    <row r="545" ht="12.75">
      <c r="N545" s="10"/>
    </row>
    <row r="546" ht="12.75">
      <c r="N546" s="10"/>
    </row>
    <row r="547" ht="12.75">
      <c r="N547" s="10"/>
    </row>
    <row r="548" ht="12.75">
      <c r="N548" s="10"/>
    </row>
    <row r="549" ht="12.75">
      <c r="N549" s="10"/>
    </row>
    <row r="550" ht="12.75">
      <c r="N550" s="10"/>
    </row>
    <row r="551" ht="12.75">
      <c r="N551" s="10"/>
    </row>
    <row r="552" ht="12.75">
      <c r="N552" s="10"/>
    </row>
    <row r="553" ht="12.75">
      <c r="N553" s="10"/>
    </row>
    <row r="554" ht="12.75">
      <c r="N554" s="10"/>
    </row>
    <row r="555" ht="12.75">
      <c r="N555" s="10"/>
    </row>
    <row r="556" ht="12.75">
      <c r="N556" s="10"/>
    </row>
    <row r="557" ht="12.75">
      <c r="N557" s="10"/>
    </row>
    <row r="558" ht="12.75">
      <c r="N558" s="10"/>
    </row>
    <row r="559" ht="12.75">
      <c r="N559" s="10"/>
    </row>
    <row r="560" ht="12.75">
      <c r="N560" s="10"/>
    </row>
    <row r="561" ht="12.75">
      <c r="N561" s="10"/>
    </row>
    <row r="562" ht="12.75">
      <c r="N562" s="10"/>
    </row>
    <row r="563" ht="12.75">
      <c r="N563" s="10"/>
    </row>
    <row r="564" ht="12.75">
      <c r="N564" s="10"/>
    </row>
    <row r="565" ht="12.75">
      <c r="N565" s="10"/>
    </row>
    <row r="566" ht="12.75">
      <c r="N566" s="10"/>
    </row>
    <row r="567" ht="12.75">
      <c r="N567" s="10"/>
    </row>
    <row r="568" ht="12.75">
      <c r="N568" s="10"/>
    </row>
    <row r="569" ht="12.75">
      <c r="N569" s="10"/>
    </row>
    <row r="570" ht="12.75">
      <c r="N570" s="10"/>
    </row>
    <row r="571" ht="12.75">
      <c r="N571" s="10"/>
    </row>
    <row r="572" ht="12.75">
      <c r="N572" s="10"/>
    </row>
    <row r="573" ht="12.75">
      <c r="N573" s="10"/>
    </row>
    <row r="574" ht="12.75">
      <c r="N574" s="10"/>
    </row>
    <row r="575" ht="12.75">
      <c r="N575" s="10"/>
    </row>
    <row r="576" ht="12.75">
      <c r="N576" s="10"/>
    </row>
    <row r="577" ht="12.75">
      <c r="N577" s="10"/>
    </row>
    <row r="578" ht="12.75">
      <c r="N578" s="10"/>
    </row>
    <row r="579" ht="12.75">
      <c r="N579" s="10"/>
    </row>
    <row r="580" ht="12.75">
      <c r="N580" s="10"/>
    </row>
    <row r="581" ht="12.75">
      <c r="N581" s="10"/>
    </row>
    <row r="582" ht="12.75">
      <c r="N582" s="10"/>
    </row>
    <row r="583" ht="12.75">
      <c r="N583" s="10"/>
    </row>
    <row r="584" ht="12.75">
      <c r="N584" s="10"/>
    </row>
    <row r="585" ht="12.75">
      <c r="N585" s="10"/>
    </row>
    <row r="586" ht="12.75">
      <c r="N586" s="10"/>
    </row>
    <row r="587" ht="12.75">
      <c r="N587" s="10"/>
    </row>
    <row r="588" ht="12.75">
      <c r="N588" s="10"/>
    </row>
    <row r="589" ht="12.75">
      <c r="N589" s="10"/>
    </row>
    <row r="590" ht="12.75">
      <c r="N590" s="10"/>
    </row>
    <row r="591" ht="12.75">
      <c r="N591" s="10"/>
    </row>
    <row r="592" ht="12.75">
      <c r="N592" s="10"/>
    </row>
    <row r="593" ht="12.75">
      <c r="N593" s="10"/>
    </row>
    <row r="594" ht="12.75">
      <c r="N594" s="10"/>
    </row>
    <row r="595" ht="12.75">
      <c r="N595" s="10"/>
    </row>
    <row r="596" ht="12.75">
      <c r="N596" s="10"/>
    </row>
    <row r="597" ht="12.75">
      <c r="N597" s="10"/>
    </row>
    <row r="598" ht="12.75">
      <c r="N598" s="10"/>
    </row>
    <row r="599" ht="12.75">
      <c r="N599" s="10"/>
    </row>
    <row r="600" ht="12.75">
      <c r="N600" s="10"/>
    </row>
    <row r="601" ht="12.75">
      <c r="N601" s="10"/>
    </row>
    <row r="602" ht="12.75">
      <c r="N602" s="10"/>
    </row>
    <row r="603" ht="12.75">
      <c r="N603" s="10"/>
    </row>
    <row r="604" ht="12.75">
      <c r="N604" s="10"/>
    </row>
    <row r="605" ht="12.75">
      <c r="N605" s="10"/>
    </row>
    <row r="606" ht="12.75">
      <c r="N606" s="10"/>
    </row>
    <row r="607" ht="12.75">
      <c r="N607" s="10"/>
    </row>
    <row r="608" ht="12.75">
      <c r="N608" s="10"/>
    </row>
    <row r="609" ht="12.75">
      <c r="N609" s="10"/>
    </row>
    <row r="610" ht="12.75">
      <c r="N610" s="10"/>
    </row>
    <row r="611" ht="12.75">
      <c r="N611" s="10"/>
    </row>
    <row r="612" ht="12.75">
      <c r="N612" s="10"/>
    </row>
    <row r="613" ht="12.75">
      <c r="N613" s="10"/>
    </row>
    <row r="614" ht="12.75">
      <c r="N614" s="10"/>
    </row>
    <row r="615" ht="12.75">
      <c r="N615" s="10"/>
    </row>
    <row r="616" ht="12.75">
      <c r="N616" s="10"/>
    </row>
    <row r="617" ht="12.75">
      <c r="N617" s="10"/>
    </row>
    <row r="618" ht="12.75">
      <c r="N618" s="10"/>
    </row>
    <row r="619" ht="12.75">
      <c r="N619" s="10"/>
    </row>
    <row r="620" ht="12.75">
      <c r="N620" s="10"/>
    </row>
    <row r="621" ht="12.75">
      <c r="N621" s="10"/>
    </row>
    <row r="622" ht="12.75">
      <c r="N622" s="10"/>
    </row>
    <row r="623" ht="12.75">
      <c r="N623" s="10"/>
    </row>
    <row r="624" ht="12.75">
      <c r="N624" s="10"/>
    </row>
    <row r="625" ht="12.75">
      <c r="N625" s="10"/>
    </row>
    <row r="626" ht="12.75">
      <c r="N626" s="10"/>
    </row>
    <row r="627" ht="12.75">
      <c r="N627" s="10"/>
    </row>
    <row r="628" ht="12.75">
      <c r="N628" s="10"/>
    </row>
    <row r="629" ht="12.75">
      <c r="N629" s="10"/>
    </row>
    <row r="630" ht="12.75">
      <c r="N630" s="10"/>
    </row>
    <row r="631" ht="12.75">
      <c r="N631" s="10"/>
    </row>
    <row r="632" ht="12.75">
      <c r="N632" s="10"/>
    </row>
    <row r="633" ht="12.75">
      <c r="N633" s="10"/>
    </row>
    <row r="634" ht="12.75">
      <c r="N634" s="10"/>
    </row>
    <row r="635" ht="12.75">
      <c r="N635" s="10"/>
    </row>
    <row r="636" ht="12.75">
      <c r="N636" s="10"/>
    </row>
    <row r="637" ht="12.75">
      <c r="N637" s="10"/>
    </row>
    <row r="638" ht="12.75">
      <c r="N638" s="10"/>
    </row>
    <row r="639" ht="12.75">
      <c r="N639" s="10"/>
    </row>
    <row r="640" ht="12.75">
      <c r="N640" s="10"/>
    </row>
    <row r="641" ht="12.75">
      <c r="N641" s="10"/>
    </row>
    <row r="642" ht="12.75">
      <c r="N642" s="10"/>
    </row>
    <row r="643" ht="12.75">
      <c r="N643" s="10"/>
    </row>
    <row r="644" ht="12.75">
      <c r="N644" s="10"/>
    </row>
    <row r="645" ht="12.75">
      <c r="N645" s="10"/>
    </row>
    <row r="646" ht="12.75">
      <c r="N646" s="10"/>
    </row>
    <row r="647" ht="12.75">
      <c r="N647" s="10"/>
    </row>
    <row r="648" ht="12.75">
      <c r="N648" s="10"/>
    </row>
  </sheetData>
  <mergeCells count="7">
    <mergeCell ref="G8:I8"/>
    <mergeCell ref="A5:N5"/>
    <mergeCell ref="A2:N2"/>
    <mergeCell ref="A1:N1"/>
    <mergeCell ref="A4:N4"/>
    <mergeCell ref="K8:M8"/>
    <mergeCell ref="A3:N3"/>
  </mergeCells>
  <printOptions/>
  <pageMargins left="0.31" right="0.32" top="1" bottom="1" header="0.44" footer="0.5"/>
  <pageSetup fitToHeight="1" fitToWidth="1"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5"/>
  <sheetViews>
    <sheetView workbookViewId="0" topLeftCell="A1">
      <selection activeCell="G33" sqref="G33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3.8515625" style="0" bestFit="1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12.75">
      <c r="A2" s="1" t="s">
        <v>30</v>
      </c>
    </row>
    <row r="3" ht="12.75">
      <c r="A3" s="1" t="s">
        <v>87</v>
      </c>
    </row>
    <row r="4" spans="1:9" ht="13.5" thickBot="1">
      <c r="A4" s="1"/>
      <c r="G4" s="16" t="s">
        <v>9</v>
      </c>
      <c r="I4" s="16" t="s">
        <v>31</v>
      </c>
    </row>
    <row r="5" spans="7:9" ht="12.75">
      <c r="G5" s="3" t="s">
        <v>50</v>
      </c>
      <c r="I5" s="3" t="s">
        <v>50</v>
      </c>
    </row>
    <row r="6" spans="5:9" ht="12.75">
      <c r="E6" s="11"/>
      <c r="G6" s="25" t="s">
        <v>88</v>
      </c>
      <c r="I6" s="25" t="s">
        <v>89</v>
      </c>
    </row>
    <row r="7" spans="5:9" ht="12.75">
      <c r="E7" s="10"/>
      <c r="G7" s="3" t="s">
        <v>2</v>
      </c>
      <c r="H7" s="2"/>
      <c r="I7" s="3" t="s">
        <v>2</v>
      </c>
    </row>
    <row r="9" spans="1:9" ht="12.75">
      <c r="A9" s="1"/>
      <c r="B9" s="1" t="s">
        <v>32</v>
      </c>
      <c r="G9" s="4">
        <v>657</v>
      </c>
      <c r="H9" s="4"/>
      <c r="I9" s="13">
        <v>714</v>
      </c>
    </row>
    <row r="10" spans="1:9" ht="12.75">
      <c r="A10" s="1"/>
      <c r="B10" s="1" t="s">
        <v>100</v>
      </c>
      <c r="G10" s="4">
        <v>77</v>
      </c>
      <c r="H10" s="4"/>
      <c r="I10" s="13">
        <v>77</v>
      </c>
    </row>
    <row r="11" spans="1:9" ht="12.75">
      <c r="A11" s="1"/>
      <c r="B11" s="1" t="s">
        <v>68</v>
      </c>
      <c r="G11" s="4">
        <v>3164</v>
      </c>
      <c r="H11" s="4"/>
      <c r="I11" s="13">
        <v>3158</v>
      </c>
    </row>
    <row r="12" spans="1:11" ht="12.75">
      <c r="A12" s="1"/>
      <c r="B12" s="1" t="s">
        <v>42</v>
      </c>
      <c r="G12" s="4">
        <v>3140</v>
      </c>
      <c r="H12" s="4"/>
      <c r="I12" s="13">
        <v>3140</v>
      </c>
      <c r="K12" s="39"/>
    </row>
    <row r="13" spans="1:9" ht="12.75">
      <c r="A13" s="1"/>
      <c r="B13" s="1"/>
      <c r="G13" s="4"/>
      <c r="H13" s="4"/>
      <c r="I13" s="13"/>
    </row>
    <row r="14" spans="1:9" ht="12.75">
      <c r="A14" s="1"/>
      <c r="B14" s="1" t="s">
        <v>5</v>
      </c>
      <c r="G14" s="4"/>
      <c r="H14" s="4"/>
      <c r="I14" s="4"/>
    </row>
    <row r="15" spans="2:9" ht="12.75">
      <c r="B15" s="36" t="s">
        <v>43</v>
      </c>
      <c r="G15" s="17">
        <f>3375+1537-G10</f>
        <v>4835</v>
      </c>
      <c r="H15" s="4"/>
      <c r="I15" s="8">
        <f>4262+547</f>
        <v>4809</v>
      </c>
    </row>
    <row r="16" spans="2:9" ht="12.75">
      <c r="B16" s="36" t="s">
        <v>53</v>
      </c>
      <c r="G16" s="4">
        <f>7649+1764</f>
        <v>9413</v>
      </c>
      <c r="H16" s="4"/>
      <c r="I16" s="13">
        <f>7905+1729</f>
        <v>9634</v>
      </c>
    </row>
    <row r="17" spans="7:9" ht="12.75">
      <c r="G17" s="6">
        <f>SUM(G15:G16)</f>
        <v>14248</v>
      </c>
      <c r="H17" s="4"/>
      <c r="I17" s="6">
        <f>SUM(I15:I16)</f>
        <v>14443</v>
      </c>
    </row>
    <row r="18" spans="7:9" ht="12.75">
      <c r="G18" s="8"/>
      <c r="H18" s="4"/>
      <c r="I18" s="8"/>
    </row>
    <row r="19" spans="1:9" ht="12.75">
      <c r="A19" s="1"/>
      <c r="B19" s="1" t="s">
        <v>6</v>
      </c>
      <c r="G19" s="4"/>
      <c r="H19" s="4"/>
      <c r="I19" s="4"/>
    </row>
    <row r="20" spans="7:9" ht="12.75">
      <c r="G20" s="4"/>
      <c r="H20" s="4"/>
      <c r="I20" s="13"/>
    </row>
    <row r="21" spans="2:9" ht="12.75">
      <c r="B21" s="36" t="s">
        <v>54</v>
      </c>
      <c r="G21" s="4">
        <f>452+337</f>
        <v>789</v>
      </c>
      <c r="H21" s="4"/>
      <c r="I21" s="13">
        <f>336+534</f>
        <v>870</v>
      </c>
    </row>
    <row r="22" spans="2:9" ht="12.75">
      <c r="B22" s="36" t="s">
        <v>82</v>
      </c>
      <c r="G22" s="4">
        <f>12+57</f>
        <v>69</v>
      </c>
      <c r="H22" s="4"/>
      <c r="I22" s="13">
        <v>69</v>
      </c>
    </row>
    <row r="23" spans="2:9" ht="12.75">
      <c r="B23" s="38" t="s">
        <v>4</v>
      </c>
      <c r="G23" s="49">
        <v>2</v>
      </c>
      <c r="H23" s="4"/>
      <c r="I23" s="13">
        <v>9</v>
      </c>
    </row>
    <row r="24" spans="2:9" ht="12.75">
      <c r="B24" s="38"/>
      <c r="G24" s="5"/>
      <c r="H24" s="4"/>
      <c r="I24" s="18"/>
    </row>
    <row r="25" spans="7:9" ht="12.75">
      <c r="G25" s="6">
        <f>SUM(G20:G24)</f>
        <v>860</v>
      </c>
      <c r="H25" s="4"/>
      <c r="I25" s="6">
        <f>SUM(I20:I24)</f>
        <v>948</v>
      </c>
    </row>
    <row r="26" spans="7:9" ht="12.75">
      <c r="G26" s="4"/>
      <c r="H26" s="4"/>
      <c r="I26" s="4"/>
    </row>
    <row r="27" spans="1:9" ht="12.75">
      <c r="A27" s="1"/>
      <c r="B27" s="1" t="s">
        <v>40</v>
      </c>
      <c r="G27" s="4">
        <f>G17-G25</f>
        <v>13388</v>
      </c>
      <c r="H27" s="4"/>
      <c r="I27" s="4">
        <f>I17-I25</f>
        <v>13495</v>
      </c>
    </row>
    <row r="28" spans="7:9" ht="12.75">
      <c r="G28" s="4"/>
      <c r="H28" s="4"/>
      <c r="I28" s="13" t="s">
        <v>3</v>
      </c>
    </row>
    <row r="29" spans="7:9" ht="13.5" thickBot="1">
      <c r="G29" s="7">
        <f>+G9+G10+G11+G27+G12</f>
        <v>20426</v>
      </c>
      <c r="H29" s="4"/>
      <c r="I29" s="7">
        <f>+I9+I10+I11+I27+I12</f>
        <v>20584</v>
      </c>
    </row>
    <row r="30" spans="7:9" ht="13.5" thickTop="1">
      <c r="G30" s="8"/>
      <c r="H30" s="4"/>
      <c r="I30" s="8"/>
    </row>
    <row r="31" spans="1:9" ht="12.75">
      <c r="A31" s="1"/>
      <c r="B31" s="1" t="s">
        <v>41</v>
      </c>
      <c r="G31" s="4"/>
      <c r="H31" s="4"/>
      <c r="I31" s="4"/>
    </row>
    <row r="32" spans="1:9" ht="12.75">
      <c r="A32" s="1"/>
      <c r="B32" s="37" t="s">
        <v>55</v>
      </c>
      <c r="G32" s="13">
        <v>13164</v>
      </c>
      <c r="H32" s="4"/>
      <c r="I32" s="13">
        <v>13164</v>
      </c>
    </row>
    <row r="33" spans="1:9" ht="12.75">
      <c r="A33" s="1"/>
      <c r="B33" s="37" t="s">
        <v>7</v>
      </c>
      <c r="G33" s="4">
        <f>9551-2191-139-13</f>
        <v>7208</v>
      </c>
      <c r="H33" s="4"/>
      <c r="I33" s="4">
        <f>9552-12-2192</f>
        <v>7348</v>
      </c>
    </row>
    <row r="34" spans="2:9" ht="12.75">
      <c r="B34" s="36"/>
      <c r="G34" s="18"/>
      <c r="H34" s="4"/>
      <c r="I34" s="18"/>
    </row>
    <row r="35" spans="2:9" ht="12.75">
      <c r="B35" s="36" t="s">
        <v>56</v>
      </c>
      <c r="G35" s="4">
        <f>SUM(G32:G34)</f>
        <v>20372</v>
      </c>
      <c r="H35" s="4"/>
      <c r="I35" s="4">
        <f>SUM(I32:I34)</f>
        <v>20512</v>
      </c>
    </row>
    <row r="36" spans="7:9" ht="12.75">
      <c r="G36" s="4"/>
      <c r="H36" s="4"/>
      <c r="I36" s="4"/>
    </row>
    <row r="37" spans="1:9" ht="12.75">
      <c r="A37" s="1"/>
      <c r="B37" s="1" t="s">
        <v>69</v>
      </c>
      <c r="G37" s="13" t="s">
        <v>3</v>
      </c>
      <c r="H37" s="4"/>
      <c r="I37" s="13"/>
    </row>
    <row r="38" spans="1:9" ht="12.75">
      <c r="A38" s="1"/>
      <c r="B38" s="37" t="s">
        <v>85</v>
      </c>
      <c r="C38" s="27"/>
      <c r="D38" s="27"/>
      <c r="E38" s="2"/>
      <c r="G38" s="4">
        <f>23+31</f>
        <v>54</v>
      </c>
      <c r="H38" s="4"/>
      <c r="I38" s="13">
        <v>72</v>
      </c>
    </row>
    <row r="39" spans="1:9" ht="12.75">
      <c r="A39" s="1"/>
      <c r="B39" s="27"/>
      <c r="C39" s="27"/>
      <c r="D39" s="27"/>
      <c r="E39" s="2"/>
      <c r="G39" s="4"/>
      <c r="H39" s="4"/>
      <c r="I39" s="13"/>
    </row>
    <row r="40" spans="2:9" ht="13.5" thickBot="1">
      <c r="B40" s="27"/>
      <c r="C40" s="27"/>
      <c r="D40" s="27"/>
      <c r="G40" s="7">
        <f>SUM(G35:G39)</f>
        <v>20426</v>
      </c>
      <c r="H40" s="4"/>
      <c r="I40" s="7">
        <f>SUM(I35:I39)</f>
        <v>20584</v>
      </c>
    </row>
    <row r="41" spans="7:9" ht="13.5" thickTop="1">
      <c r="G41" s="4"/>
      <c r="H41" s="4"/>
      <c r="I41" s="4"/>
    </row>
    <row r="42" spans="1:9" ht="12.75">
      <c r="A42" s="1"/>
      <c r="B42" s="1" t="s">
        <v>84</v>
      </c>
      <c r="G42" s="48">
        <f>G35/131643.6*100</f>
        <v>15.475116146930043</v>
      </c>
      <c r="H42" s="50"/>
      <c r="I42" s="48">
        <f>I35/131643.6*100</f>
        <v>15.581463891902075</v>
      </c>
    </row>
    <row r="43" spans="7:9" ht="12.75">
      <c r="G43" s="4"/>
      <c r="H43" s="4"/>
      <c r="I43" s="4"/>
    </row>
    <row r="44" spans="7:9" ht="12.75">
      <c r="G44" s="4"/>
      <c r="H44" s="4"/>
      <c r="I44" s="4"/>
    </row>
    <row r="45" ht="12.75">
      <c r="B45" s="1" t="s">
        <v>57</v>
      </c>
    </row>
    <row r="46" spans="2:9" ht="12.75">
      <c r="B46" s="1" t="s">
        <v>91</v>
      </c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</sheetData>
  <printOptions/>
  <pageMargins left="0.5" right="0.31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73"/>
  <sheetViews>
    <sheetView workbookViewId="0" topLeftCell="A34">
      <selection activeCell="C22" sqref="C22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  <col min="5" max="5" width="14.140625" style="0" bestFit="1" customWidth="1"/>
  </cols>
  <sheetData>
    <row r="1" ht="12.75">
      <c r="A1" s="35" t="str">
        <f>'BS'!A1</f>
        <v>The Media Shoppe Berhad (383028-D)</v>
      </c>
    </row>
    <row r="2" spans="1:2" ht="12.75">
      <c r="A2" s="1" t="s">
        <v>34</v>
      </c>
      <c r="B2" s="1"/>
    </row>
    <row r="3" spans="1:2" ht="12.75">
      <c r="A3" s="1" t="s">
        <v>92</v>
      </c>
      <c r="B3" s="1"/>
    </row>
    <row r="5" spans="3:5" ht="12.75">
      <c r="C5" s="52" t="str">
        <f>'BS'!G6</f>
        <v> 31 Mar 2006</v>
      </c>
      <c r="E5" s="52" t="str">
        <f>'BS'!I6</f>
        <v>31 Dec 2005</v>
      </c>
    </row>
    <row r="6" spans="3:5" ht="12.75">
      <c r="C6" s="3" t="s">
        <v>2</v>
      </c>
      <c r="E6" s="3" t="s">
        <v>2</v>
      </c>
    </row>
    <row r="8" spans="1:5" ht="12.75">
      <c r="A8" s="1" t="s">
        <v>101</v>
      </c>
      <c r="C8" s="4">
        <v>-134</v>
      </c>
      <c r="E8" s="4">
        <v>-1275</v>
      </c>
    </row>
    <row r="9" spans="1:5" ht="12.75">
      <c r="A9" t="s">
        <v>66</v>
      </c>
      <c r="C9" s="4"/>
      <c r="E9" s="4"/>
    </row>
    <row r="10" spans="1:5" ht="12.75">
      <c r="A10" t="s">
        <v>102</v>
      </c>
      <c r="C10" s="4">
        <v>14</v>
      </c>
      <c r="E10" s="4">
        <v>753</v>
      </c>
    </row>
    <row r="11" spans="1:5" ht="12.75">
      <c r="A11" t="s">
        <v>103</v>
      </c>
      <c r="C11" s="4">
        <v>238</v>
      </c>
      <c r="E11" s="4">
        <v>721</v>
      </c>
    </row>
    <row r="12" spans="1:5" ht="12.75">
      <c r="A12" t="s">
        <v>104</v>
      </c>
      <c r="C12" s="4">
        <v>0</v>
      </c>
      <c r="E12" s="4">
        <v>13</v>
      </c>
    </row>
    <row r="13" spans="1:5" ht="12.75">
      <c r="A13" t="s">
        <v>105</v>
      </c>
      <c r="C13" s="41">
        <v>78</v>
      </c>
      <c r="E13" s="4">
        <v>282</v>
      </c>
    </row>
    <row r="14" spans="1:5" ht="12.75">
      <c r="A14" t="s">
        <v>35</v>
      </c>
      <c r="C14" s="4">
        <v>2</v>
      </c>
      <c r="E14" s="4">
        <v>4</v>
      </c>
    </row>
    <row r="15" spans="1:5" ht="12.75">
      <c r="A15" t="s">
        <v>106</v>
      </c>
      <c r="C15" s="4">
        <v>0</v>
      </c>
      <c r="E15" s="4">
        <v>-4</v>
      </c>
    </row>
    <row r="16" spans="1:5" ht="12.75">
      <c r="A16" t="s">
        <v>107</v>
      </c>
      <c r="C16" s="4">
        <v>-59</v>
      </c>
      <c r="E16" s="4">
        <v>-261</v>
      </c>
    </row>
    <row r="17" spans="3:5" ht="12.75">
      <c r="C17" s="5"/>
      <c r="E17" s="5"/>
    </row>
    <row r="18" spans="1:5" ht="12.75">
      <c r="A18" s="1" t="s">
        <v>18</v>
      </c>
      <c r="C18" s="8">
        <f>SUM(C8:C17)</f>
        <v>139</v>
      </c>
      <c r="E18" s="8">
        <f>SUM(E8:E17)</f>
        <v>233</v>
      </c>
    </row>
    <row r="19" spans="3:5" ht="12.75">
      <c r="C19" s="4"/>
      <c r="E19" s="4"/>
    </row>
    <row r="20" spans="1:5" ht="12.75">
      <c r="A20" t="s">
        <v>11</v>
      </c>
      <c r="C20" s="4"/>
      <c r="E20" s="4"/>
    </row>
    <row r="21" spans="1:5" ht="12.75">
      <c r="A21" s="27" t="s">
        <v>58</v>
      </c>
      <c r="C21" s="4">
        <v>-66</v>
      </c>
      <c r="E21" s="4">
        <v>-226</v>
      </c>
    </row>
    <row r="22" spans="1:5" ht="12.75">
      <c r="A22" s="27" t="s">
        <v>59</v>
      </c>
      <c r="C22" s="4">
        <v>-56</v>
      </c>
      <c r="E22" s="4">
        <v>-599</v>
      </c>
    </row>
    <row r="23" spans="1:5" ht="12.75">
      <c r="A23" s="27"/>
      <c r="C23" s="4"/>
      <c r="E23" s="4"/>
    </row>
    <row r="24" spans="1:5" ht="12.75">
      <c r="A24" s="27" t="s">
        <v>70</v>
      </c>
      <c r="C24" s="6">
        <f>SUM(C18:C23)</f>
        <v>17</v>
      </c>
      <c r="E24" s="6">
        <f>SUM(E18:E23)</f>
        <v>-592</v>
      </c>
    </row>
    <row r="25" spans="1:5" ht="12.75">
      <c r="A25" s="27"/>
      <c r="C25" s="4"/>
      <c r="E25" s="4"/>
    </row>
    <row r="26" spans="1:5" ht="12.75">
      <c r="A26" s="27" t="s">
        <v>81</v>
      </c>
      <c r="C26" s="4">
        <v>-2</v>
      </c>
      <c r="E26" s="4">
        <v>-4</v>
      </c>
    </row>
    <row r="27" spans="1:5" ht="12.75">
      <c r="A27" s="27" t="s">
        <v>108</v>
      </c>
      <c r="C27" s="4">
        <v>-12</v>
      </c>
      <c r="E27" s="4">
        <v>-67</v>
      </c>
    </row>
    <row r="28" spans="3:5" ht="12.75">
      <c r="C28" s="5"/>
      <c r="E28" s="5"/>
    </row>
    <row r="29" spans="1:5" ht="13.5" thickBot="1">
      <c r="A29" s="1" t="s">
        <v>62</v>
      </c>
      <c r="C29" s="7">
        <f>SUM(C24:C28)</f>
        <v>3</v>
      </c>
      <c r="E29" s="7">
        <f>SUM(E24:E28)</f>
        <v>-663</v>
      </c>
    </row>
    <row r="30" spans="3:5" ht="13.5" thickTop="1">
      <c r="C30" s="13"/>
      <c r="E30" s="13"/>
    </row>
    <row r="31" spans="1:5" ht="12.75">
      <c r="A31" s="1" t="s">
        <v>24</v>
      </c>
      <c r="C31" s="4"/>
      <c r="E31" s="4"/>
    </row>
    <row r="32" spans="1:5" ht="12.75">
      <c r="A32" s="27" t="s">
        <v>109</v>
      </c>
      <c r="C32" s="4">
        <v>59</v>
      </c>
      <c r="E32" s="4">
        <v>261</v>
      </c>
    </row>
    <row r="33" spans="1:5" ht="12.75">
      <c r="A33" s="27" t="s">
        <v>110</v>
      </c>
      <c r="C33" s="4">
        <v>-244</v>
      </c>
      <c r="E33" s="4">
        <v>-1096</v>
      </c>
    </row>
    <row r="34" spans="1:5" ht="12.75">
      <c r="A34" t="s">
        <v>111</v>
      </c>
      <c r="C34" s="4">
        <v>0</v>
      </c>
      <c r="E34" s="4">
        <v>6</v>
      </c>
    </row>
    <row r="35" spans="1:5" ht="12.75">
      <c r="A35" t="s">
        <v>112</v>
      </c>
      <c r="C35" s="41">
        <v>0</v>
      </c>
      <c r="E35" s="4">
        <v>-77</v>
      </c>
    </row>
    <row r="36" spans="1:5" ht="12.75">
      <c r="A36" t="s">
        <v>36</v>
      </c>
      <c r="C36" s="4">
        <v>-21</v>
      </c>
      <c r="E36" s="4">
        <v>-403</v>
      </c>
    </row>
    <row r="37" spans="3:5" ht="12.75">
      <c r="C37" s="13"/>
      <c r="E37" s="13"/>
    </row>
    <row r="38" spans="1:5" ht="12.75">
      <c r="A38" s="1" t="s">
        <v>19</v>
      </c>
      <c r="C38" s="6">
        <f>SUM(C32:C37)</f>
        <v>-206</v>
      </c>
      <c r="E38" s="6">
        <f>SUM(E32:E37)</f>
        <v>-1309</v>
      </c>
    </row>
    <row r="39" spans="3:5" ht="12.75">
      <c r="C39" s="4"/>
      <c r="E39" s="4"/>
    </row>
    <row r="40" spans="1:5" ht="12.75">
      <c r="A40" s="1" t="s">
        <v>25</v>
      </c>
      <c r="C40" s="4"/>
      <c r="E40" s="4"/>
    </row>
    <row r="41" spans="1:5" ht="12.75">
      <c r="A41" s="27" t="s">
        <v>83</v>
      </c>
      <c r="C41" s="13">
        <f>-3-14</f>
        <v>-17</v>
      </c>
      <c r="E41" s="13">
        <v>-23</v>
      </c>
    </row>
    <row r="42" spans="1:5" ht="12.75">
      <c r="A42" s="27"/>
      <c r="C42" s="13"/>
      <c r="E42" s="13"/>
    </row>
    <row r="43" spans="1:5" ht="12.75">
      <c r="A43" s="1" t="s">
        <v>20</v>
      </c>
      <c r="C43" s="6">
        <f>SUM(C41:C42)</f>
        <v>-17</v>
      </c>
      <c r="E43" s="6">
        <f>SUM(E41:E42)</f>
        <v>-23</v>
      </c>
    </row>
    <row r="44" spans="3:5" ht="12.75">
      <c r="C44" s="4"/>
      <c r="E44" s="4"/>
    </row>
    <row r="45" spans="1:5" ht="12.75">
      <c r="A45" t="s">
        <v>3</v>
      </c>
      <c r="C45" s="13"/>
      <c r="E45" s="13"/>
    </row>
    <row r="46" spans="1:5" ht="12.75">
      <c r="A46" t="s">
        <v>26</v>
      </c>
      <c r="C46" s="4">
        <f>C29+C38+C43</f>
        <v>-220</v>
      </c>
      <c r="E46" s="4">
        <f>E29+E38+E43</f>
        <v>-1995</v>
      </c>
    </row>
    <row r="47" spans="3:5" ht="12.75">
      <c r="C47" s="4"/>
      <c r="E47" s="4"/>
    </row>
    <row r="48" spans="1:5" ht="12.75">
      <c r="A48" t="s">
        <v>21</v>
      </c>
      <c r="C48" s="4">
        <v>9634</v>
      </c>
      <c r="E48" s="4">
        <v>11630</v>
      </c>
    </row>
    <row r="49" spans="3:5" ht="12.75">
      <c r="C49" s="4"/>
      <c r="E49" s="4"/>
    </row>
    <row r="50" spans="1:5" ht="12.75">
      <c r="A50" t="s">
        <v>113</v>
      </c>
      <c r="C50" s="4">
        <v>-1</v>
      </c>
      <c r="E50" s="4">
        <v>-1</v>
      </c>
    </row>
    <row r="51" spans="3:5" ht="12.75">
      <c r="C51" s="4"/>
      <c r="E51" s="4"/>
    </row>
    <row r="52" spans="1:5" ht="12.75">
      <c r="A52" t="s">
        <v>39</v>
      </c>
      <c r="B52" s="1" t="s">
        <v>72</v>
      </c>
      <c r="C52" s="42">
        <f>SUM(C46:C51)</f>
        <v>9413</v>
      </c>
      <c r="E52" s="42">
        <f>SUM(E46:E51)</f>
        <v>9634</v>
      </c>
    </row>
    <row r="53" spans="1:5" ht="12.75">
      <c r="A53" t="s">
        <v>3</v>
      </c>
      <c r="C53" s="13" t="s">
        <v>3</v>
      </c>
      <c r="E53" s="13" t="s">
        <v>3</v>
      </c>
    </row>
    <row r="54" spans="3:5" ht="12.75">
      <c r="C54" s="4"/>
      <c r="E54" s="4"/>
    </row>
    <row r="55" spans="3:7" ht="12.75">
      <c r="C55" s="4"/>
      <c r="D55" s="1"/>
      <c r="E55" s="4"/>
      <c r="F55" s="1"/>
      <c r="G55" s="1"/>
    </row>
    <row r="56" spans="4:7" ht="12.75">
      <c r="D56" s="1"/>
      <c r="F56" s="1"/>
      <c r="G56" s="1"/>
    </row>
    <row r="57" spans="1:5" ht="12.75">
      <c r="A57" s="1" t="s">
        <v>60</v>
      </c>
      <c r="B57" s="1"/>
      <c r="C57" s="1"/>
      <c r="E57" s="1"/>
    </row>
    <row r="58" spans="1:5" ht="12.75">
      <c r="A58" s="1" t="s">
        <v>114</v>
      </c>
      <c r="B58" s="1"/>
      <c r="C58" s="1"/>
      <c r="E58" s="1"/>
    </row>
    <row r="59" ht="12.75">
      <c r="A59" s="1"/>
    </row>
    <row r="60" ht="12.75">
      <c r="A60" s="1"/>
    </row>
    <row r="61" ht="12.75">
      <c r="A61" s="1"/>
    </row>
    <row r="62" ht="12.75">
      <c r="A62" s="1" t="s">
        <v>72</v>
      </c>
    </row>
    <row r="63" spans="1:5" ht="12.75">
      <c r="A63" s="43" t="s">
        <v>47</v>
      </c>
      <c r="C63" s="44">
        <v>38807</v>
      </c>
      <c r="E63" s="44">
        <v>38717</v>
      </c>
    </row>
    <row r="65" spans="1:5" ht="12.75">
      <c r="A65" t="s">
        <v>77</v>
      </c>
      <c r="C65" s="4">
        <v>7649</v>
      </c>
      <c r="E65" s="4">
        <v>7905</v>
      </c>
    </row>
    <row r="66" spans="1:5" ht="12.75">
      <c r="A66" t="s">
        <v>48</v>
      </c>
      <c r="C66" s="39">
        <v>1764</v>
      </c>
      <c r="E66" s="4">
        <v>1729</v>
      </c>
    </row>
    <row r="67" spans="3:5" ht="13.5" thickBot="1">
      <c r="C67" s="51">
        <f>SUM(C65:C66)</f>
        <v>9413</v>
      </c>
      <c r="E67" s="45">
        <f>SUM(E65:E66)</f>
        <v>9634</v>
      </c>
    </row>
    <row r="68" ht="13.5" thickTop="1"/>
    <row r="73" ht="12.75">
      <c r="A73" s="39"/>
    </row>
  </sheetData>
  <printOptions/>
  <pageMargins left="0.25" right="0.2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1"/>
  <sheetViews>
    <sheetView workbookViewId="0" topLeftCell="A1">
      <selection activeCell="A17" sqref="A17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5" t="str">
        <f>'CASH FLOW'!A1</f>
        <v>The Media Shoppe Berhad (383028-D)</v>
      </c>
    </row>
    <row r="2" spans="1:5" ht="12.75">
      <c r="A2" s="1" t="s">
        <v>33</v>
      </c>
      <c r="B2" s="1"/>
      <c r="C2" s="1"/>
      <c r="D2" s="1"/>
      <c r="E2" s="1"/>
    </row>
    <row r="3" spans="1:5" ht="12.75">
      <c r="A3" s="1" t="s">
        <v>92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44</v>
      </c>
      <c r="E6" s="3"/>
      <c r="F6" s="3" t="s">
        <v>14</v>
      </c>
      <c r="G6" s="3"/>
      <c r="H6" s="3" t="s">
        <v>46</v>
      </c>
      <c r="I6" s="3"/>
      <c r="J6" s="3"/>
    </row>
    <row r="7" spans="2:10" ht="13.5" thickBot="1">
      <c r="B7" s="16" t="s">
        <v>13</v>
      </c>
      <c r="C7" s="16"/>
      <c r="D7" s="16" t="s">
        <v>45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93</v>
      </c>
    </row>
    <row r="12" spans="1:10" ht="12.75">
      <c r="A12" t="s">
        <v>95</v>
      </c>
      <c r="B12" s="4">
        <v>13164</v>
      </c>
      <c r="C12" s="4"/>
      <c r="D12" s="4">
        <v>9551</v>
      </c>
      <c r="E12" s="4"/>
      <c r="F12" s="4">
        <v>-2191</v>
      </c>
      <c r="G12" s="4"/>
      <c r="H12" s="4">
        <v>-12</v>
      </c>
      <c r="I12" s="4"/>
      <c r="J12" s="4">
        <f>SUM(B12:I12)</f>
        <v>20512</v>
      </c>
    </row>
    <row r="13" spans="1:10" ht="12.75">
      <c r="A13" s="29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76</v>
      </c>
      <c r="B14" s="49">
        <v>0</v>
      </c>
      <c r="C14" s="4"/>
      <c r="D14" s="49">
        <v>0</v>
      </c>
      <c r="E14" s="4"/>
      <c r="F14" s="49">
        <v>0</v>
      </c>
      <c r="G14" s="4"/>
      <c r="H14" s="4">
        <v>-1</v>
      </c>
      <c r="I14" s="4"/>
      <c r="J14" s="4">
        <f>SUM(B14:I14)</f>
        <v>-1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7" t="s">
        <v>115</v>
      </c>
      <c r="B16" s="49" t="s">
        <v>61</v>
      </c>
      <c r="C16" s="4"/>
      <c r="D16" s="49" t="s">
        <v>61</v>
      </c>
      <c r="E16" s="4"/>
      <c r="F16" s="4">
        <v>-139</v>
      </c>
      <c r="G16" s="4"/>
      <c r="H16" s="49" t="s">
        <v>61</v>
      </c>
      <c r="I16" s="4"/>
      <c r="J16" s="4">
        <f>SUM(B16:I16)</f>
        <v>-139</v>
      </c>
    </row>
    <row r="17" spans="2:10" ht="13.5" thickBot="1">
      <c r="B17" s="12"/>
      <c r="C17" s="4"/>
      <c r="D17" s="12"/>
      <c r="E17" s="4"/>
      <c r="F17" s="12"/>
      <c r="G17" s="4"/>
      <c r="H17" s="12"/>
      <c r="I17" s="4"/>
      <c r="J17" s="12"/>
    </row>
    <row r="18" spans="2:10" ht="12.75">
      <c r="B18" s="13" t="s">
        <v>3</v>
      </c>
      <c r="C18" s="4"/>
      <c r="D18" s="13" t="s">
        <v>3</v>
      </c>
      <c r="E18" s="4"/>
      <c r="F18" s="4"/>
      <c r="G18" s="4"/>
      <c r="H18" s="13" t="s">
        <v>3</v>
      </c>
      <c r="I18" s="4"/>
      <c r="J18" s="4"/>
    </row>
    <row r="19" spans="1:10" ht="12.75">
      <c r="A19" t="s">
        <v>94</v>
      </c>
      <c r="B19" s="4">
        <f>SUM(B12:B18)</f>
        <v>13164</v>
      </c>
      <c r="C19" s="4"/>
      <c r="D19" s="4">
        <f>SUM(D12:D18)</f>
        <v>9551</v>
      </c>
      <c r="E19" s="4"/>
      <c r="F19" s="4">
        <f>SUM(F12:F18)</f>
        <v>-2330</v>
      </c>
      <c r="G19" s="4"/>
      <c r="H19" s="4">
        <f>SUM(H12:H18)</f>
        <v>-13</v>
      </c>
      <c r="I19" s="4"/>
      <c r="J19" s="4">
        <f>SUM(J12:J18)</f>
        <v>20372</v>
      </c>
    </row>
    <row r="20" spans="1:10" ht="13.5" thickBot="1">
      <c r="A20" t="s">
        <v>3</v>
      </c>
      <c r="B20" s="12"/>
      <c r="C20" s="4"/>
      <c r="D20" s="12"/>
      <c r="E20" s="4"/>
      <c r="F20" s="12"/>
      <c r="G20" s="4"/>
      <c r="H20" s="12"/>
      <c r="I20" s="4"/>
      <c r="J20" s="12"/>
    </row>
    <row r="21" ht="12.75">
      <c r="A21" s="26"/>
    </row>
    <row r="22" spans="2:10" ht="12.75">
      <c r="B22" s="3" t="s">
        <v>12</v>
      </c>
      <c r="C22" s="3"/>
      <c r="D22" s="3" t="s">
        <v>44</v>
      </c>
      <c r="E22" s="3"/>
      <c r="F22" s="3" t="s">
        <v>14</v>
      </c>
      <c r="G22" s="3"/>
      <c r="H22" s="3" t="s">
        <v>46</v>
      </c>
      <c r="I22" s="3"/>
      <c r="J22" s="3"/>
    </row>
    <row r="23" spans="2:10" ht="13.5" thickBot="1">
      <c r="B23" s="16" t="s">
        <v>13</v>
      </c>
      <c r="C23" s="16"/>
      <c r="D23" s="16" t="s">
        <v>45</v>
      </c>
      <c r="E23" s="16"/>
      <c r="F23" s="16" t="s">
        <v>15</v>
      </c>
      <c r="G23" s="16"/>
      <c r="H23" s="16" t="s">
        <v>7</v>
      </c>
      <c r="I23" s="16"/>
      <c r="J23" s="16" t="s">
        <v>16</v>
      </c>
    </row>
    <row r="24" spans="2:10" ht="12.75">
      <c r="B24" s="3" t="s">
        <v>2</v>
      </c>
      <c r="C24" s="3"/>
      <c r="D24" s="3" t="s">
        <v>2</v>
      </c>
      <c r="E24" s="3"/>
      <c r="F24" s="3" t="s">
        <v>2</v>
      </c>
      <c r="G24" s="3"/>
      <c r="H24" s="3" t="s">
        <v>2</v>
      </c>
      <c r="I24" s="3"/>
      <c r="J24" s="3" t="s">
        <v>2</v>
      </c>
    </row>
    <row r="26" ht="12.75">
      <c r="A26" s="1" t="s">
        <v>97</v>
      </c>
    </row>
    <row r="28" spans="1:10" ht="12.75">
      <c r="A28" t="s">
        <v>98</v>
      </c>
      <c r="B28" s="4">
        <v>13164</v>
      </c>
      <c r="C28" s="4"/>
      <c r="D28" s="4">
        <v>9551</v>
      </c>
      <c r="E28" s="4"/>
      <c r="F28" s="4">
        <v>-865</v>
      </c>
      <c r="G28" s="4"/>
      <c r="H28" s="4">
        <v>-11</v>
      </c>
      <c r="I28" s="4"/>
      <c r="J28" s="4">
        <f>SUM(B28:I28)</f>
        <v>21839</v>
      </c>
    </row>
    <row r="29" spans="1:10" ht="12.75">
      <c r="A29" s="29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t="s">
        <v>76</v>
      </c>
      <c r="B30" s="4">
        <v>0</v>
      </c>
      <c r="C30" s="4"/>
      <c r="D30" s="4">
        <v>0</v>
      </c>
      <c r="E30" s="4"/>
      <c r="F30" s="4">
        <v>0</v>
      </c>
      <c r="G30" s="4"/>
      <c r="H30" s="4">
        <v>-4</v>
      </c>
      <c r="I30" s="4"/>
      <c r="J30" s="4">
        <f>SUM(B30:I30)</f>
        <v>-4</v>
      </c>
    </row>
    <row r="31" spans="1:10" ht="12.75">
      <c r="A31" s="29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27" t="s">
        <v>96</v>
      </c>
      <c r="B32" s="49">
        <v>0</v>
      </c>
      <c r="C32" s="4"/>
      <c r="D32" s="49">
        <v>0</v>
      </c>
      <c r="E32" s="4"/>
      <c r="F32" s="4">
        <v>-469</v>
      </c>
      <c r="G32" s="4"/>
      <c r="H32" s="49">
        <v>0</v>
      </c>
      <c r="I32" s="4"/>
      <c r="J32" s="4">
        <f>SUM(B32:I32)</f>
        <v>-469</v>
      </c>
    </row>
    <row r="33" spans="2:10" ht="13.5" thickBot="1">
      <c r="B33" s="12"/>
      <c r="C33" s="4"/>
      <c r="D33" s="12"/>
      <c r="E33" s="4"/>
      <c r="F33" s="12"/>
      <c r="G33" s="4"/>
      <c r="H33" s="12"/>
      <c r="I33" s="4"/>
      <c r="J33" s="12"/>
    </row>
    <row r="34" spans="2:10" ht="12.75">
      <c r="B34" s="13" t="s">
        <v>3</v>
      </c>
      <c r="C34" s="4"/>
      <c r="D34" s="13" t="s">
        <v>3</v>
      </c>
      <c r="E34" s="4"/>
      <c r="F34" s="4"/>
      <c r="G34" s="4"/>
      <c r="H34" s="13" t="s">
        <v>3</v>
      </c>
      <c r="I34" s="4"/>
      <c r="J34" s="4"/>
    </row>
    <row r="35" spans="1:10" ht="12.75">
      <c r="A35" t="s">
        <v>99</v>
      </c>
      <c r="B35" s="4">
        <f>SUM(B28:B34)</f>
        <v>13164</v>
      </c>
      <c r="C35" s="4"/>
      <c r="D35" s="4">
        <f>SUM(D28:D34)</f>
        <v>9551</v>
      </c>
      <c r="E35" s="4"/>
      <c r="F35" s="4">
        <f>SUM(F28:F34)</f>
        <v>-1334</v>
      </c>
      <c r="G35" s="4"/>
      <c r="H35" s="4">
        <f>SUM(H28:H34)</f>
        <v>-15</v>
      </c>
      <c r="I35" s="4"/>
      <c r="J35" s="4">
        <f>SUM(J28:J34)</f>
        <v>21366</v>
      </c>
    </row>
    <row r="36" spans="1:10" ht="13.5" thickBot="1">
      <c r="A36" t="s">
        <v>3</v>
      </c>
      <c r="B36" s="12"/>
      <c r="C36" s="4"/>
      <c r="D36" s="12"/>
      <c r="E36" s="4"/>
      <c r="F36" s="12"/>
      <c r="G36" s="4"/>
      <c r="H36" s="12"/>
      <c r="I36" s="4"/>
      <c r="J36" s="12"/>
    </row>
    <row r="37" ht="12.75">
      <c r="A37" s="26"/>
    </row>
    <row r="38" spans="1:11" ht="12.75">
      <c r="A38" s="1" t="s">
        <v>71</v>
      </c>
      <c r="B38" s="1"/>
      <c r="C38" s="1"/>
      <c r="D38" s="1"/>
      <c r="E38" s="1"/>
      <c r="F38" s="1"/>
      <c r="G38" s="1"/>
      <c r="H38" s="1"/>
      <c r="I38" s="27"/>
      <c r="J38" s="27"/>
      <c r="K38" s="27"/>
    </row>
    <row r="39" spans="1:11" ht="12.75">
      <c r="A39" s="1" t="s">
        <v>91</v>
      </c>
      <c r="B39" s="1"/>
      <c r="C39" s="1"/>
      <c r="D39" s="1"/>
      <c r="E39" s="1"/>
      <c r="F39" s="1"/>
      <c r="G39" s="1"/>
      <c r="H39" s="1"/>
      <c r="I39" s="27"/>
      <c r="J39" s="27"/>
      <c r="K39" s="27"/>
    </row>
    <row r="40" spans="1:10" ht="12.75">
      <c r="A40" s="1"/>
      <c r="J40" s="27"/>
    </row>
    <row r="41" ht="12.75">
      <c r="A41" s="1"/>
    </row>
  </sheetData>
  <printOptions/>
  <pageMargins left="0.5" right="0.5" top="0.5" bottom="0.5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Hicks Woode</cp:lastModifiedBy>
  <cp:lastPrinted>2006-05-18T06:44:07Z</cp:lastPrinted>
  <dcterms:created xsi:type="dcterms:W3CDTF">1999-09-28T02:28:44Z</dcterms:created>
  <dcterms:modified xsi:type="dcterms:W3CDTF">2006-05-22T06:58:54Z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